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https://globalgap-my.sharepoint.com/personal/restrepo_globalgap_org/Documents/Microsoft Teams Chat Files/Documents/GLOBALGAP Schemes/IFA V6/V6 Transition Tool/FINAL IFA TOOL/Published English Versions/"/>
    </mc:Choice>
  </mc:AlternateContent>
  <xr:revisionPtr revIDLastSave="24" documentId="8_{79C6A106-4115-46ED-B099-B0C56A094AC9}" xr6:coauthVersionLast="47" xr6:coauthVersionMax="47" xr10:uidLastSave="{10EEEC8C-E5DD-442B-B161-723521E1D878}"/>
  <bookViews>
    <workbookView xWindow="28680" yWindow="-120" windowWidth="29040" windowHeight="15720" xr2:uid="{BD50B6E4-24D1-4FF4-917D-59EF22DF8323}"/>
  </bookViews>
  <sheets>
    <sheet name="Cover" sheetId="20" r:id="rId1"/>
    <sheet name="Introduction" sheetId="16" r:id="rId2"/>
    <sheet name="IFA v5.4-1-GFS to IFA v6 GFS" sheetId="13" r:id="rId3"/>
    <sheet name="Summary" sheetId="14" r:id="rId4"/>
    <sheet name="Lists" sheetId="17" state="hidden" r:id="rId5"/>
  </sheets>
  <definedNames>
    <definedName name="_xlnm._FilterDatabase" localSheetId="2" hidden="1">'IFA v5.4-1-GFS to IFA v6 GFS'!$N$4:$P$460</definedName>
    <definedName name="Levels">LevelTable[#Headers]</definedName>
    <definedName name="MajorMust">LevelTable[Major Must]</definedName>
    <definedName name="MajorMustMerged">LevelTable[Major Must Merged]</definedName>
    <definedName name="MajorMustNew">LevelTable[Major Must New]</definedName>
    <definedName name="MajorMustNoNA">Lists!$J$4:$J$5</definedName>
    <definedName name="Merged">Lists!$G$4</definedName>
    <definedName name="MinorMust">LevelTable[Minor Must]</definedName>
    <definedName name="MinorMustMerged">LevelTable[Minor Must Merged]</definedName>
    <definedName name="MinorMustNew">LevelTable[Minor Must New]</definedName>
    <definedName name="MinorMustNoNA">Lists!$K$4:$K$5</definedName>
    <definedName name="NoEquivalent">Lists!$N$4</definedName>
    <definedName name="_xlnm.Print_Area" localSheetId="2">'IFA v5.4-1-GFS to IFA v6 GFS'!$A$1:$K$460</definedName>
    <definedName name="_xlnm.Print_Area" localSheetId="3">Summary!$A$1:$G$32</definedName>
    <definedName name="_xlnm.Print_Titles" localSheetId="2">'IFA v5.4-1-GFS to IFA v6 GFS'!$4:$4</definedName>
    <definedName name="Recom.">LevelTable[Recom.]</definedName>
    <definedName name="Recom.New">LevelTable[Recom. New]</definedName>
    <definedName name="Removed">Lists!$M$4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6" i="14" l="1"/>
  <c r="C26" i="14"/>
  <c r="F25" i="14"/>
  <c r="C25" i="14"/>
  <c r="F23" i="14"/>
  <c r="C23" i="14"/>
  <c r="F22" i="14"/>
  <c r="C22" i="14"/>
  <c r="F18" i="14"/>
  <c r="C18" i="14"/>
  <c r="F17" i="14"/>
  <c r="C17" i="14"/>
  <c r="F15" i="14"/>
  <c r="C15" i="14"/>
  <c r="F14" i="14"/>
  <c r="C14" i="14"/>
  <c r="F10" i="14"/>
  <c r="C10" i="14"/>
  <c r="F9" i="14"/>
  <c r="C9" i="14"/>
  <c r="F7" i="14"/>
  <c r="C7" i="14"/>
  <c r="F6" i="14"/>
  <c r="C6" i="14"/>
  <c r="F16" i="14" l="1"/>
  <c r="F19" i="14" s="1"/>
  <c r="F8" i="14"/>
  <c r="F11" i="14" s="1"/>
  <c r="G11" i="14" s="1"/>
  <c r="C16" i="14"/>
  <c r="C19" i="14" s="1"/>
  <c r="C24" i="14"/>
  <c r="C27" i="14" s="1"/>
  <c r="F24" i="14"/>
  <c r="F27" i="14" s="1"/>
  <c r="C8" i="14"/>
  <c r="C11" i="14" s="1"/>
  <c r="D11" i="14" s="1"/>
  <c r="G19" i="14" l="1"/>
  <c r="D19" i="14"/>
  <c r="F30" i="14"/>
  <c r="G30" i="14" s="1"/>
  <c r="C30" i="14"/>
  <c r="D30" i="14" s="1"/>
</calcChain>
</file>

<file path=xl/sharedStrings.xml><?xml version="1.0" encoding="utf-8"?>
<sst xmlns="http://schemas.openxmlformats.org/spreadsheetml/2006/main" count="4146" uniqueCount="1328">
  <si>
    <t>INTEGRATED FARM ASSURANCE GFS
FRUIT AND VEGETABLES</t>
  </si>
  <si>
    <t xml:space="preserve">ENGLISH VERSION 1.0_JUL23
</t>
  </si>
  <si>
    <t>Copyright</t>
  </si>
  <si>
    <t>© Copyright: GLOBALG.A.P. c/o FoodPLUS GmbH, Spichernstr. 55, 50672 Cologne, Germany. Copying and distribution permitted only in unaltered form.</t>
  </si>
  <si>
    <t>Transition tool IFA v5.4-1-GFS to IFA v6 GFS for fruit and vegetables</t>
  </si>
  <si>
    <t>Purpose</t>
  </si>
  <si>
    <t>The main objective of this tool is to support producers in effectively transitioning their existing Integrated Farm Assurance (IFA) version 5.4-1-GFS programs to the latest IFA v6 GFS. It achieves this by mapping the requirements of both versions, thereby facilitating the identification of areas of improvement throughout the transition process. This tool has been specifically tailored to the GFS editions of IFA, focusing on fruit and vegetable production.</t>
  </si>
  <si>
    <t>This is a supporting document intended to assist producers with the transition from IFA v5 to IFA v6. The utilization of this tool is not mandatory.</t>
  </si>
  <si>
    <t>Considerations</t>
  </si>
  <si>
    <t>Summary of changes: IFA v5 to v6</t>
  </si>
  <si>
    <t>For more detailed guidelines, please refer to the following document:</t>
  </si>
  <si>
    <t>Audit requirements in IFA v5 are referred to as “Control Points and Compliance Criteria (CPCCs),” whereas in IFA v6 they are now called “principles and criteria (P&amp;Cs).”</t>
  </si>
  <si>
    <t>In IFA v6, the section structure has been changed, replacing the grouping of sections by scope (All Farm/Crop Base) and subscope (Fruit and Vegetables) with a new concept known as product categories. Each product category now has its own checklist. As a result of this modification, the section arrangement differs between the two versions, and equivalent requirements may be found in different sections in each version.</t>
  </si>
  <si>
    <t>IFA v6 transitioned from a prescriptive to an outcome-oriented approach. For this reason, even if some requirements (Control Points/principles) may seem similar in both versions, the method to demonstrate compliance (Compliance Criteria/criteria) may be different. Users must carefully read, understand, and compare each CPCC or P&amp;C to identify any shortcomings in their current program. This tool is not intended to provide a detailed list of specific differences.</t>
  </si>
  <si>
    <t xml:space="preserve">Audit method and justification guideline for IFA v6 GFS 	</t>
  </si>
  <si>
    <t>The aim of this section is to define the audit method and minimum requirements for comments (justifications) to be recorded by the certification body (CB) auditors and internal farm auditors to create an audit trail (i.e., to make it possible to comprehend what was observed during the audit). Furthermore, it aims to establish consistent reporting among all CBs around the world.</t>
  </si>
  <si>
    <t>The “Method” column following the “Justification” column contains information that only applies to IFA v6 and highlights the main aspects to be checked for each P&amp;C and a symbol describes how to check them:</t>
  </si>
  <si>
    <t xml:space="preserve">   V – visual assessment</t>
  </si>
  <si>
    <t xml:space="preserve">   I – interview personnel</t>
  </si>
  <si>
    <t xml:space="preserve">   D – records or document review</t>
  </si>
  <si>
    <t xml:space="preserve">   X – cross-checking data and information, verifying data, linking records with each other and confirming their accuracy</t>
  </si>
  <si>
    <t xml:space="preserve">   C – challenging the content and plausibility of the information (e.g., when checking the risk assessments)</t>
  </si>
  <si>
    <t>Instructions</t>
  </si>
  <si>
    <r>
      <rPr>
        <b/>
        <sz val="9"/>
        <color rgb="FF000000"/>
        <rFont val="Arial"/>
        <family val="2"/>
      </rPr>
      <t>Answer</t>
    </r>
    <r>
      <rPr>
        <sz val="9"/>
        <color rgb="FF000000"/>
        <rFont val="Arial"/>
        <family val="2"/>
      </rPr>
      <t>: In the “Answer” column, use the drop-down menu to select [Yes] if compliant, [No] if not compliant, or [N/A] if not applicable for each CPCC/P&amp;C. If there are cases in which CPCCs/P&amp;Cs have been merged and are displayed multiple times, all repeated instances will be grayed out, and there will be an “X” in the “Answer” column to prevent duplicate answers. Ensure that you provide all the required answers.</t>
    </r>
  </si>
  <si>
    <r>
      <rPr>
        <b/>
        <sz val="9"/>
        <color rgb="FF000000"/>
        <rFont val="Arial"/>
        <family val="2"/>
      </rPr>
      <t>Justification:</t>
    </r>
    <r>
      <rPr>
        <sz val="9"/>
        <color rgb="FF000000"/>
        <rFont val="Arial"/>
        <family val="2"/>
      </rPr>
      <t xml:space="preserve"> It is crucial to include explanatory notes for all Major Must and Minor Must P&amp;Cs, paying special attention to the identification of any shortcomings in your existing program that could impede your transition from IFA v5 to IFA v6. This practice will assist you in facilitating compliance with the updated version.</t>
    </r>
  </si>
  <si>
    <r>
      <rPr>
        <b/>
        <sz val="9"/>
        <color rgb="FF000000"/>
        <rFont val="Arial"/>
        <family val="2"/>
      </rPr>
      <t>Calculation:</t>
    </r>
    <r>
      <rPr>
        <sz val="9"/>
        <color rgb="FF000000"/>
        <rFont val="Arial"/>
        <family val="2"/>
      </rPr>
      <t xml:space="preserve"> The “Summary” sheet will display the results for each version. To ensure accuracy, you must provide all the required answers, and the “Answer pending” cells must show “0” (Zero) and have a green checkmark. If this is not the case, please review the checklist and complete any missing answers.	</t>
    </r>
  </si>
  <si>
    <t>HIDE</t>
  </si>
  <si>
    <t>Company/Site name:</t>
  </si>
  <si>
    <t>Date:</t>
  </si>
  <si>
    <t>Version</t>
  </si>
  <si>
    <t>TableID</t>
  </si>
  <si>
    <t>V5 Sort</t>
  </si>
  <si>
    <t>V6 Sort</t>
  </si>
  <si>
    <t>ID</t>
  </si>
  <si>
    <t>Section</t>
  </si>
  <si>
    <t>Nº</t>
  </si>
  <si>
    <t>Level</t>
  </si>
  <si>
    <t>Answer</t>
  </si>
  <si>
    <t>Justification</t>
  </si>
  <si>
    <t>Method</t>
  </si>
  <si>
    <t>LevelA</t>
  </si>
  <si>
    <t>Short Level</t>
  </si>
  <si>
    <t>v6 Status</t>
  </si>
  <si>
    <t>Show IFA v6 only</t>
  </si>
  <si>
    <t>FV 01 INTERNAL DOCUMENTATION</t>
  </si>
  <si>
    <t>FV-GFS 01.01</t>
  </si>
  <si>
    <t>Major Must</t>
  </si>
  <si>
    <t>D,X</t>
  </si>
  <si>
    <t>Show IFA v5 only</t>
  </si>
  <si>
    <t>AF 02 RECORD KEEPING AND INTERNAL SELF-ASSESSMENT/INTERNAL INSPECTION</t>
  </si>
  <si>
    <t>AF 02.02</t>
  </si>
  <si>
    <t>FV-GFS 01.02</t>
  </si>
  <si>
    <t>AF 02.01</t>
  </si>
  <si>
    <t>Major Must  No NA</t>
  </si>
  <si>
    <t>(No NA)</t>
  </si>
  <si>
    <t>FV-GFS 01.03</t>
  </si>
  <si>
    <t>Major Must Merged</t>
  </si>
  <si>
    <t>D</t>
  </si>
  <si>
    <t xml:space="preserve"> (Merged)</t>
  </si>
  <si>
    <t>AF 01 SITE HISTORY AND SITE MANAGEMENT - 02 Site Management</t>
  </si>
  <si>
    <t>AF 01.02.04</t>
  </si>
  <si>
    <t>Merged</t>
  </si>
  <si>
    <t>X</t>
  </si>
  <si>
    <t>AF 02.03</t>
  </si>
  <si>
    <t>FV-GFS 01.04</t>
  </si>
  <si>
    <t>AF 02.04</t>
  </si>
  <si>
    <t>FV 02 CONTINUOUS IMPROVEMENT PLAN</t>
  </si>
  <si>
    <t>FV-GFS 02.01</t>
  </si>
  <si>
    <t>Major Must New</t>
  </si>
  <si>
    <t xml:space="preserve"> (New)</t>
  </si>
  <si>
    <t>AF 02.05</t>
  </si>
  <si>
    <t>FV-GFS 02.02</t>
  </si>
  <si>
    <t>D, X,V</t>
  </si>
  <si>
    <t>No equivalent in IFA v5 (New in IFA v6)</t>
  </si>
  <si>
    <t>No Equivalent</t>
  </si>
  <si>
    <t>FV 03 RESOURCE MANAGEMENT AND TRAINING</t>
  </si>
  <si>
    <t>FV-GFS 03.01</t>
  </si>
  <si>
    <t>AF 04 WORKERS’ HEALTH, SAFETY, AND WELFARE - 02 Training and Assigned Responsibilities</t>
  </si>
  <si>
    <t>AF 04.02.03</t>
  </si>
  <si>
    <t>AF 04 WORKERS’ HEALTH, SAFETY, AND WELFARE - 04 Protective Clothing/Equipment</t>
  </si>
  <si>
    <t>AF 04.05.01</t>
  </si>
  <si>
    <t>FV-GFS 03.02</t>
  </si>
  <si>
    <t>CB 04 FERTILIZER APPLICATION - 01 Advice on Quantity and Type of Fertilizer</t>
  </si>
  <si>
    <t>CB 04.01.01</t>
  </si>
  <si>
    <t>CB 07 PLANT PROTECTION PRODUCTS - 02 Advice on Quantity and Type of Plant Protection Products</t>
  </si>
  <si>
    <t>CB 07.02.01</t>
  </si>
  <si>
    <t>FV 05 HARVEST AND POST-HARVEST (PRODUCT HANDLING) ACTIVITIES - 08 Post-Harvest Treatments</t>
  </si>
  <si>
    <t>FV 05.08.04</t>
  </si>
  <si>
    <t>FV-GFS 03.03</t>
  </si>
  <si>
    <t>AF 04.02.02</t>
  </si>
  <si>
    <t>FV-GFS 03.04</t>
  </si>
  <si>
    <t>D, I, X</t>
  </si>
  <si>
    <t>AF 04.02.01</t>
  </si>
  <si>
    <t>FV 04 OUTSOURCED ACTIVITIES (SUBCONTRACTORS)</t>
  </si>
  <si>
    <t>FV-GFS 04.01</t>
  </si>
  <si>
    <t>AF 05  SUBCONTRACTORS</t>
  </si>
  <si>
    <t>AF 05.01</t>
  </si>
  <si>
    <t>FV 05 SPECIFICATIONS, SUPPLIERS, AND STOCK MANAGEMENT</t>
  </si>
  <si>
    <t>FV-GFS 05.01</t>
  </si>
  <si>
    <t>AF 17 SPECIFICATIONS, NON-CONFORMING PRODUCTS, AND PRODUCT RELEASE</t>
  </si>
  <si>
    <t>AF 17.01</t>
  </si>
  <si>
    <t>AF 17.02</t>
  </si>
  <si>
    <t>FV-GFS 05.02</t>
  </si>
  <si>
    <t>D,X,V</t>
  </si>
  <si>
    <t>CB 04 FERTILIZER APPLICATION - 03 Fertilizer Storage</t>
  </si>
  <si>
    <t>CB 04.03.07</t>
  </si>
  <si>
    <t>Minor Must</t>
  </si>
  <si>
    <t xml:space="preserve">CB 07 PLANT PROTECTION PRODUCTS - 07 Plant Protection Product Storage </t>
  </si>
  <si>
    <t>CB 07.07.13</t>
  </si>
  <si>
    <t>FV 05 HARVEST AND POST-HARVEST (PRODUCT HANDLING) ACTIVITIES - 11 Stock and Finished Product Management</t>
  </si>
  <si>
    <t>FV 05.11.01</t>
  </si>
  <si>
    <t>FV 06 TRACEABILITY</t>
  </si>
  <si>
    <t>FV-GFS 06.01</t>
  </si>
  <si>
    <t>D, C, X</t>
  </si>
  <si>
    <t xml:space="preserve">AF 13 TRACEABILITY AND SEGREGATION </t>
  </si>
  <si>
    <t>AF 13.05</t>
  </si>
  <si>
    <t>CB 01 TRACEABILITY</t>
  </si>
  <si>
    <t>CB 01.01</t>
  </si>
  <si>
    <t>FV 07 PARALLEL OWNERSHIP, TRACEABILITY, AND SEGREGATION</t>
  </si>
  <si>
    <t>FV-GFS 07.01</t>
  </si>
  <si>
    <t>AF 13.01</t>
  </si>
  <si>
    <t>FV-GFS 07.02</t>
  </si>
  <si>
    <t>AF 13.02</t>
  </si>
  <si>
    <t>FV-GFS 07.03</t>
  </si>
  <si>
    <t>D, I</t>
  </si>
  <si>
    <t>AF 13.03</t>
  </si>
  <si>
    <t>FV-GFS 07.04</t>
  </si>
  <si>
    <t>AF 13.04</t>
  </si>
  <si>
    <t>FV 08 MASS BALANCE</t>
  </si>
  <si>
    <t>FV-GFS 08.01</t>
  </si>
  <si>
    <t>AF 14 MASS BALANCE</t>
  </si>
  <si>
    <t>AF 14.01</t>
  </si>
  <si>
    <t>FV-GFS 08.02</t>
  </si>
  <si>
    <t>AF 14.02</t>
  </si>
  <si>
    <t>Removed</t>
  </si>
  <si>
    <t>AF 14.03</t>
  </si>
  <si>
    <t>FV 09 RECALL AND WITHDRAWAL</t>
  </si>
  <si>
    <t>FV-GFS 09.01</t>
  </si>
  <si>
    <t>D,C, X</t>
  </si>
  <si>
    <t>AF 09 RECALL/WITHDRAWAL PROCEDURE</t>
  </si>
  <si>
    <t>AF 09.01</t>
  </si>
  <si>
    <t>FV 10 COMPLAINTS</t>
  </si>
  <si>
    <t>FV-GFS 10.01</t>
  </si>
  <si>
    <t>AF 08 COMPLAINTS</t>
  </si>
  <si>
    <t>AF 08.01</t>
  </si>
  <si>
    <t>FV-GFS 10.02</t>
  </si>
  <si>
    <t>D,I</t>
  </si>
  <si>
    <t>FV 11 NON-CONFORMING PRODUCTS</t>
  </si>
  <si>
    <t>FV-GFS 11.01</t>
  </si>
  <si>
    <t>D, X, V</t>
  </si>
  <si>
    <t xml:space="preserve"> </t>
  </si>
  <si>
    <t>AF 17.03</t>
  </si>
  <si>
    <t>AF 17.04</t>
  </si>
  <si>
    <t>FV 05 HARVEST AND POST-HARVEST (PRODUCT HANDLING) ACTIVITIES - 04 Packing and Storage Areas</t>
  </si>
  <si>
    <t>FV 05.04.08</t>
  </si>
  <si>
    <t>FV 12 LABORATORY TESTING</t>
  </si>
  <si>
    <t>FV-GFS 12.01</t>
  </si>
  <si>
    <t>D, X</t>
  </si>
  <si>
    <t>CB 05 WATER MANAGEMENT - 03 Water Quality</t>
  </si>
  <si>
    <t>CB 05.03.04</t>
  </si>
  <si>
    <t>CB 07 PLANT PROTECTION PRODUCTS - 06 Plant Protection Product Residue Analysis (N/A for Flowers and Ornamentals or Plant Propagation Material Production)</t>
  </si>
  <si>
    <t>CB 07.06.06</t>
  </si>
  <si>
    <t>FV 04 PRE-HARVEST - 01 Quality of Water Used on Pre-Harvest Activities</t>
  </si>
  <si>
    <t>FV 04.01.04</t>
  </si>
  <si>
    <t>FV 05 HARVEST AND POST-HARVEST (PRODUCT HANDLING) ACTIVITIES - 07 Post-Harvest Washing</t>
  </si>
  <si>
    <t>FV 05.07.03</t>
  </si>
  <si>
    <t>FV 13 EQUIPMENT AND DEVICES</t>
  </si>
  <si>
    <t>FV-GFS 13.01</t>
  </si>
  <si>
    <t>V, D, X</t>
  </si>
  <si>
    <t>CB 08 EQUIPMENT</t>
  </si>
  <si>
    <t>CB 08.01</t>
  </si>
  <si>
    <t>CB 08.02</t>
  </si>
  <si>
    <t>CB 08.03</t>
  </si>
  <si>
    <t>Recom.</t>
  </si>
  <si>
    <t>FV-GFS 13.02</t>
  </si>
  <si>
    <t>V</t>
  </si>
  <si>
    <t>CB 08.04</t>
  </si>
  <si>
    <t>FV-GFS 13.03</t>
  </si>
  <si>
    <t>V,X</t>
  </si>
  <si>
    <t>FV 05 HARVEST AND POST-HARVEST (PRODUCT HANDLING) ACTIVITIES - 01 Principles of Hygiene</t>
  </si>
  <si>
    <t>FV 05.01.07</t>
  </si>
  <si>
    <t>FV 14 FOOD SAFETY POLICY DECLARATION</t>
  </si>
  <si>
    <t>FV-GFS 14.01</t>
  </si>
  <si>
    <t>AF 15 FOOD SAFETY POLICY DECLARATION (N/A FOR FLOWERS AND ORNAMENTALS)</t>
  </si>
  <si>
    <t>AF 15.01</t>
  </si>
  <si>
    <t>FV 15 FOOD DEFENSE</t>
  </si>
  <si>
    <t>FV-GFS 15.01</t>
  </si>
  <si>
    <t>D, V</t>
  </si>
  <si>
    <t>AF 10 FOOD DEFENSE (N/A FOR FLOWERS AND ORNAMENTALS AND PLANT PROPAGATION MATERIAL)</t>
  </si>
  <si>
    <t>AF 10.01</t>
  </si>
  <si>
    <t>FV 16 FOOD FRAUD</t>
  </si>
  <si>
    <t>FV-GFS 16.01</t>
  </si>
  <si>
    <t>AF 16 FOOD FRAUD MITIGATION (N/A FOR FLOWERS AND ORNAMENTALS)</t>
  </si>
  <si>
    <t>AF 16.01</t>
  </si>
  <si>
    <t>AF 16.02</t>
  </si>
  <si>
    <t>FV 17 LOGO USE</t>
  </si>
  <si>
    <t>FV-GFS 17.01</t>
  </si>
  <si>
    <t>AF 12 LOGO USE</t>
  </si>
  <si>
    <t>AF 12.01</t>
  </si>
  <si>
    <t>FV 18 GLOBALG.A.P. STATUS</t>
  </si>
  <si>
    <t>FV-GFS 18.01</t>
  </si>
  <si>
    <t>AF 11 GLOBALG.A.P. STATUS</t>
  </si>
  <si>
    <t>AF 11.01</t>
  </si>
  <si>
    <t>FV 19 HYGIENE</t>
  </si>
  <si>
    <t>FV-GFS 19.01</t>
  </si>
  <si>
    <t>C, D, I, X</t>
  </si>
  <si>
    <t>AF 03 HYGIENE</t>
  </si>
  <si>
    <t>AF 03.01</t>
  </si>
  <si>
    <t>FV 05.01.01</t>
  </si>
  <si>
    <t>FV-GFS 19.02</t>
  </si>
  <si>
    <t>C, D, I, V</t>
  </si>
  <si>
    <t>AF 03.02</t>
  </si>
  <si>
    <t>AF 03.04</t>
  </si>
  <si>
    <t>FV 05.01.02</t>
  </si>
  <si>
    <t>FV 05.01.03</t>
  </si>
  <si>
    <t>FV 05.01.05</t>
  </si>
  <si>
    <t>FV-GFS 19.03</t>
  </si>
  <si>
    <t>AF 03.03</t>
  </si>
  <si>
    <t>FV 05.01.04</t>
  </si>
  <si>
    <t>FV-GFS 19.04</t>
  </si>
  <si>
    <t>V, I</t>
  </si>
  <si>
    <t>FV 05.01.06</t>
  </si>
  <si>
    <t>FV-GFS 19.05</t>
  </si>
  <si>
    <t>FV 05 HARVEST AND POST-HARVEST (PRODUCT HANDLING) ACTIVITIES - 02 Sanitary Facilities</t>
  </si>
  <si>
    <t>FV 05.02.02</t>
  </si>
  <si>
    <t>FV-GFS 19.06</t>
  </si>
  <si>
    <t>FV 05.02.01</t>
  </si>
  <si>
    <t>FV 05.02.03</t>
  </si>
  <si>
    <t>FV-GFS 19.07</t>
  </si>
  <si>
    <t>FV 04 PRE-HARVEST - 03 Pre-Harvest Check</t>
  </si>
  <si>
    <t>FV 04.03.01</t>
  </si>
  <si>
    <t>FV-GFS 19.08</t>
  </si>
  <si>
    <t>FV 05.02.04</t>
  </si>
  <si>
    <t>FV 20 WORKERS’ HEALTH, SAFETY, AND WELFARE - 01 Risk assessment and training</t>
  </si>
  <si>
    <t>FV-GFS 20.01.01</t>
  </si>
  <si>
    <t>D, X, C</t>
  </si>
  <si>
    <t>AF 04 WORKERS’ HEALTH, SAFETY, AND WELFARE - 01 Health and Safety</t>
  </si>
  <si>
    <t>AF 04.01.01</t>
  </si>
  <si>
    <t>Minor Must No NA</t>
  </si>
  <si>
    <t>FV-GFS 20.01.02</t>
  </si>
  <si>
    <t>D, X, V, I</t>
  </si>
  <si>
    <t>AF 04.01.02</t>
  </si>
  <si>
    <t>FV-GFS 20.01.03</t>
  </si>
  <si>
    <t>AF 04.01.03</t>
  </si>
  <si>
    <t>FV 20 WORKERS’ HEALTH, SAFETY, AND WELFARE - 02 Hazards and first aid</t>
  </si>
  <si>
    <t>FV-GFS 20.02.01</t>
  </si>
  <si>
    <t>AF 04 WORKERS’ HEALTH, SAFETY, AND WELFARE - 03 Hazards and First Aid</t>
  </si>
  <si>
    <t>AF 04.03.01</t>
  </si>
  <si>
    <t>AF 04.03.02</t>
  </si>
  <si>
    <t>FV-GFS 20.02.02</t>
  </si>
  <si>
    <t>AF 04.03.03</t>
  </si>
  <si>
    <t>FV-GFS 20.02.03</t>
  </si>
  <si>
    <t>AF 04.03.04</t>
  </si>
  <si>
    <t>FV-GFS 20.02.04</t>
  </si>
  <si>
    <t>AF 04.03.05</t>
  </si>
  <si>
    <t>FV 20 WORKERS’ HEALTH, SAFETY, AND WELFARE - 03 Personal protective equipment</t>
  </si>
  <si>
    <t>FV-GFS 20.03.01</t>
  </si>
  <si>
    <t>AF 04.04.01</t>
  </si>
  <si>
    <t>FV-GFS 20.03.02</t>
  </si>
  <si>
    <t>AF 04.04.02</t>
  </si>
  <si>
    <t>FV-GFS 20.03.03</t>
  </si>
  <si>
    <t>Minor Must New</t>
  </si>
  <si>
    <t>FV-GFS 20.03.04</t>
  </si>
  <si>
    <t>FV 05.02.05</t>
  </si>
  <si>
    <t>FV 20 WORKERS’ HEALTH, SAFETY, AND WELFARE - 04 Workers’ welfare</t>
  </si>
  <si>
    <t>FV-GFS 20.04.01</t>
  </si>
  <si>
    <t>I</t>
  </si>
  <si>
    <t>AF 04.05.02</t>
  </si>
  <si>
    <t>FV-GFS 20.04.02</t>
  </si>
  <si>
    <t>AF 04.05.03</t>
  </si>
  <si>
    <t>FV-GFS 20.04.03</t>
  </si>
  <si>
    <t>AF 04.05.04</t>
  </si>
  <si>
    <t>FV-GFS 20.04.04</t>
  </si>
  <si>
    <t>V, D,I</t>
  </si>
  <si>
    <t>AF 04.05.05</t>
  </si>
  <si>
    <t>FV 21 SITE MANAGEMENT</t>
  </si>
  <si>
    <t>FV-GFS 21.01</t>
  </si>
  <si>
    <t>AF 01.02.01</t>
  </si>
  <si>
    <t>AF 01 SITE HISTORY AND SITE MANAGEMENT - 01 Site History</t>
  </si>
  <si>
    <t>AF 01.01.02</t>
  </si>
  <si>
    <t>FV 01 SITE MANAGEMENT - 01 Risk Assessment</t>
  </si>
  <si>
    <t>FV 01.01.01</t>
  </si>
  <si>
    <t>FV-GFS 21.02</t>
  </si>
  <si>
    <t>AF 01.02.02</t>
  </si>
  <si>
    <t>AF 01.02.03</t>
  </si>
  <si>
    <t>FV 01.01.02</t>
  </si>
  <si>
    <t>FV-GFS 21.03</t>
  </si>
  <si>
    <t>AF 01.01.01</t>
  </si>
  <si>
    <t>FV-GFS 21.04</t>
  </si>
  <si>
    <t>AF 06 WASTE AND POLLUTION MANAGEMENT, RECYCLING, AND RE-USE - 02 Waste and Pollution Action Plan</t>
  </si>
  <si>
    <t>AF 06.02.02</t>
  </si>
  <si>
    <t>FV-GFS 21.05</t>
  </si>
  <si>
    <t>Recom. New</t>
  </si>
  <si>
    <t>FV-GFS 21.06</t>
  </si>
  <si>
    <t>D, V, X</t>
  </si>
  <si>
    <t>FV 05 HARVEST AND POST-HARVEST (PRODUCT HANDLING) ACTIVITIES - 10 Labeling</t>
  </si>
  <si>
    <t>FV 05.10.02</t>
  </si>
  <si>
    <t>FV 22 BIODIVERSITY AND HABITATS - 01 Management of biodiversity and habitats</t>
  </si>
  <si>
    <t>FV-GFS 22.01.01</t>
  </si>
  <si>
    <t>FV-GFS 22.01.02</t>
  </si>
  <si>
    <t xml:space="preserve">AF 07 CONSERVATION - 01 Impact of Farming on the Environment and Biodiversity </t>
  </si>
  <si>
    <t>AF 07.01.01</t>
  </si>
  <si>
    <t>FV-GFS 22.01.03</t>
  </si>
  <si>
    <t>V,D</t>
  </si>
  <si>
    <t>AF 07.01.02</t>
  </si>
  <si>
    <t>FV 22 BIODIVERSITY AND HABITATS - 02 Ecological upgrading of unproductive sites</t>
  </si>
  <si>
    <t>FV-GFS 22.02.01</t>
  </si>
  <si>
    <t>AF 07 CONSERVATION - 02 Ecological Upgrading of Unproductive Sites</t>
  </si>
  <si>
    <t>AF 07.02.01</t>
  </si>
  <si>
    <t>FV 22 BIODIVERSITY AND HABITATS - 03 Natural ecosystems and habitats are not converted into agricultural areas</t>
  </si>
  <si>
    <t>FV-GFS 22.03.01</t>
  </si>
  <si>
    <t>FV-GFS 22.03.02</t>
  </si>
  <si>
    <t>FV-GFS 22.03.03</t>
  </si>
  <si>
    <t>FV 23 ENERGY EFFICIENCY</t>
  </si>
  <si>
    <t>FV-GFS 23.01</t>
  </si>
  <si>
    <t>AF 07 CONSERVATION - 03 Energy Efficiency</t>
  </si>
  <si>
    <t>AF 07.03.01</t>
  </si>
  <si>
    <t>FV-GFS 23.02</t>
  </si>
  <si>
    <t>AF 07.03.02</t>
  </si>
  <si>
    <t>FV-GFS 23.03</t>
  </si>
  <si>
    <t>AF 07.03.03</t>
  </si>
  <si>
    <t>FV-GFS 23.04</t>
  </si>
  <si>
    <t>FV 24 GREENHOUSE GASES AND CLIMATE CHANGE</t>
  </si>
  <si>
    <t>FV-GFS 24.01</t>
  </si>
  <si>
    <t>FV-GFS 24.02</t>
  </si>
  <si>
    <t>FV-GFS 24.03</t>
  </si>
  <si>
    <t>FV 25 WASTE MANAGEMENT</t>
  </si>
  <si>
    <t>FV-GFS 25.01</t>
  </si>
  <si>
    <t>AF 06.02.01</t>
  </si>
  <si>
    <t>FV-GFS 25.02</t>
  </si>
  <si>
    <t>AF 06 WASTE AND POLLUTION MANAGEMENT, RECYCLING, AND RE-USE - 01 Identification of Waste and Pollutants</t>
  </si>
  <si>
    <t>AF 06.01.01</t>
  </si>
  <si>
    <t>FV-GFS 25.03</t>
  </si>
  <si>
    <t>FV 05.04.07</t>
  </si>
  <si>
    <t>FV-GFS 25.04</t>
  </si>
  <si>
    <t>AF 06.02.03</t>
  </si>
  <si>
    <t>FV-GFS 25.05</t>
  </si>
  <si>
    <t xml:space="preserve">D, V </t>
  </si>
  <si>
    <t>AF 06.02.04</t>
  </si>
  <si>
    <t>FV-GFS 25.06</t>
  </si>
  <si>
    <t>AF 06.02.05</t>
  </si>
  <si>
    <t>FV-GFS 25.07</t>
  </si>
  <si>
    <t>FV 05.04.04</t>
  </si>
  <si>
    <t>FV-GFS 25.08</t>
  </si>
  <si>
    <t>V, D, I</t>
  </si>
  <si>
    <t>FV-GFS 25.09</t>
  </si>
  <si>
    <t>FV 26 PLANT PROPAGATION MATERIAL</t>
  </si>
  <si>
    <t>FV-GFS 26.01</t>
  </si>
  <si>
    <t>CB 02 PROPAGATION MATERIAL - 01 Quality and Health</t>
  </si>
  <si>
    <t>CB 02.01.01</t>
  </si>
  <si>
    <t>FV-GFS 26.02</t>
  </si>
  <si>
    <t>CB 02.01.02</t>
  </si>
  <si>
    <t>FV-GFS 26.03</t>
  </si>
  <si>
    <t>V, D</t>
  </si>
  <si>
    <t>CB 02.01.03</t>
  </si>
  <si>
    <t>FV-GFS 26.04</t>
  </si>
  <si>
    <t>CB 02 PROPAGATION MATERIAL - 02 Chemical Treatments and Dressings</t>
  </si>
  <si>
    <t>CB 02.02.02</t>
  </si>
  <si>
    <t>FV-GFS 26.05</t>
  </si>
  <si>
    <t>CB 02.02.01</t>
  </si>
  <si>
    <t>FV 27 GENETICALLY MODIFIED ORGANISMS</t>
  </si>
  <si>
    <t>FV-GFS 27.01</t>
  </si>
  <si>
    <t>CB 02 PROPAGATION MATERIAL - 03 Genetically Modified Organisms (N/A if no Genetically Modified Varieties are Used)</t>
  </si>
  <si>
    <t>CB 02.03.04</t>
  </si>
  <si>
    <t>FV-GFS 27.02</t>
  </si>
  <si>
    <t>CB 02.03.01</t>
  </si>
  <si>
    <t>CB 02.03.02</t>
  </si>
  <si>
    <t>FV-GFS 27.03</t>
  </si>
  <si>
    <t>CB 02.03.03</t>
  </si>
  <si>
    <t>FV-GFS 27.04</t>
  </si>
  <si>
    <t>CB 02.03.05</t>
  </si>
  <si>
    <t>FV 28 SOIL AND SUBSTRATE MANAGEMENT - 01 Soil management and conservation</t>
  </si>
  <si>
    <t>FV-GFS 28.01.01</t>
  </si>
  <si>
    <t>V, I, D</t>
  </si>
  <si>
    <t>CB 03 SOIL MANAGEMENT AND CONSERVATION</t>
  </si>
  <si>
    <t>CB 03.01</t>
  </si>
  <si>
    <t>FV-GFS 28.01.02</t>
  </si>
  <si>
    <t>CB 03.02</t>
  </si>
  <si>
    <t>FV-GFS 28.01.03</t>
  </si>
  <si>
    <t>CB 03.03</t>
  </si>
  <si>
    <t>FV-GFS 28.01.04</t>
  </si>
  <si>
    <t>CB 03.04</t>
  </si>
  <si>
    <t>FV-GFS 28.01.05</t>
  </si>
  <si>
    <t>CB 03.05</t>
  </si>
  <si>
    <t>FV 28 SOIL AND SUBSTRATE MANAGEMENT - 02 Soil fumigation</t>
  </si>
  <si>
    <t>FV-GFS 28.02.01</t>
  </si>
  <si>
    <t>I, D</t>
  </si>
  <si>
    <t>FV 02 SOIL MANAGEMENT - 01 Soil Fumigation (N/A if no Soil Fumigation)</t>
  </si>
  <si>
    <t>FV 02.01.01</t>
  </si>
  <si>
    <t>FV-GFS 28.02.02</t>
  </si>
  <si>
    <t>FV 02.01.02</t>
  </si>
  <si>
    <t>FV 28 SOIL AND SUBSTRATE MANAGEMENT - 03 Substrates</t>
  </si>
  <si>
    <t>FV-GFS 28.03.01</t>
  </si>
  <si>
    <t>FV 03 SUBSTRATES (N/A IF SUBSTRATES ARE NOT USED)</t>
  </si>
  <si>
    <t>FV 03.01</t>
  </si>
  <si>
    <t>FV-GFS 28.03.02</t>
  </si>
  <si>
    <t>FV 03.02</t>
  </si>
  <si>
    <t>FV-GFS 28.03.03</t>
  </si>
  <si>
    <t>FV 03.03</t>
  </si>
  <si>
    <t>FV 29 FERTILIZERS AND BIOSTIMULANTS - 01 Application records</t>
  </si>
  <si>
    <t>FV-GFS 29.01.01</t>
  </si>
  <si>
    <t xml:space="preserve">CB 04 FERTILIZER APPLICATION - 02 Records of Application </t>
  </si>
  <si>
    <t>CB 04.02.01</t>
  </si>
  <si>
    <t>FV-GFS 29.01.02</t>
  </si>
  <si>
    <t>FV-GFS 29.01.03</t>
  </si>
  <si>
    <t>CB 04.02.02</t>
  </si>
  <si>
    <t>FV-GFS 29.01.04</t>
  </si>
  <si>
    <t>CB 04.02.03</t>
  </si>
  <si>
    <t>FV-GFS 29.01.05</t>
  </si>
  <si>
    <t>CB 04.02.04</t>
  </si>
  <si>
    <t>Removed in IFA v6</t>
  </si>
  <si>
    <t>CB 04.02.05</t>
  </si>
  <si>
    <t>FV-GFS 29.01.06</t>
  </si>
  <si>
    <t>CB 04.02.06</t>
  </si>
  <si>
    <t>FV-GFS 29.01.07</t>
  </si>
  <si>
    <t>FV 29 FERTILIZERS AND BIOSTIMULANTS - 02 Storage</t>
  </si>
  <si>
    <t>FV-GFS 29.02.01</t>
  </si>
  <si>
    <t>CB 04.03.01</t>
  </si>
  <si>
    <t>CB 04.03.06</t>
  </si>
  <si>
    <t>CB 04 FERTILIZER APPLICATION - 04 Organic Fertilizer</t>
  </si>
  <si>
    <t>CB 04.04.03</t>
  </si>
  <si>
    <t>FV-GFS 29.02.02</t>
  </si>
  <si>
    <t>Minor Must Merged</t>
  </si>
  <si>
    <t>CB 04.03.02</t>
  </si>
  <si>
    <t>CB 04.03.03</t>
  </si>
  <si>
    <t>CB 04.03.04</t>
  </si>
  <si>
    <t>CB 04.03.05</t>
  </si>
  <si>
    <t>FV 29 FERTILIZERS AND BIOSTIMULANTS - 03 Organic fertilizers</t>
  </si>
  <si>
    <t>FV-GFS 29.03.01</t>
  </si>
  <si>
    <t>CB 04.04.02</t>
  </si>
  <si>
    <t>FV-GFS 29.03.02</t>
  </si>
  <si>
    <t>V, I, X</t>
  </si>
  <si>
    <t>FV 04 PRE-HARVEST - 02 Application of Organic Fertilizer of Animal Origin</t>
  </si>
  <si>
    <t>FV 04.02.01</t>
  </si>
  <si>
    <t>FV-GFS 29.03.03</t>
  </si>
  <si>
    <t>I, V</t>
  </si>
  <si>
    <t>CB 04.04.01</t>
  </si>
  <si>
    <t>FV 29 FERTILIZERS AND BIOSTIMULANTS - 04 Nutrient content</t>
  </si>
  <si>
    <t>FV-GFS 29.04.01</t>
  </si>
  <si>
    <t>CB 03.06</t>
  </si>
  <si>
    <t>CB 03.07</t>
  </si>
  <si>
    <t>CB 04 FERTILIZER APPLICATION - 05 Nutrient Content of Inorganic Fertilizers</t>
  </si>
  <si>
    <t>CB 04.05.01</t>
  </si>
  <si>
    <t>FV-GFS 29.04.02</t>
  </si>
  <si>
    <t>CB 04.05.02</t>
  </si>
  <si>
    <t>FV 30 WATER MANAGEMENT - 01 Water use risk assessments and management plan</t>
  </si>
  <si>
    <t>FV-GFS 30.01.01</t>
  </si>
  <si>
    <t>C, D, X</t>
  </si>
  <si>
    <t>CB 05.03.02</t>
  </si>
  <si>
    <t>FV 04.01.01</t>
  </si>
  <si>
    <t>FV-GFS 30.01.02</t>
  </si>
  <si>
    <t>D, C</t>
  </si>
  <si>
    <t>CB 05 WATER MANAGEMENT - 02 Efficient Water Use on Farm</t>
  </si>
  <si>
    <t>CB 05.02.01</t>
  </si>
  <si>
    <t>FV-GFS 30.01.03</t>
  </si>
  <si>
    <t>D, V, X, I</t>
  </si>
  <si>
    <t>CB 05.02.02</t>
  </si>
  <si>
    <t>FV-GFS 30.01.04</t>
  </si>
  <si>
    <t>FV 30 WATER MANAGEMENT - 02 Water sources</t>
  </si>
  <si>
    <t>FV-GFS 30.02.01</t>
  </si>
  <si>
    <t>CB 05 WATER MANAGEMENT - 04 Supply of Irrigation/Fertigation Water</t>
  </si>
  <si>
    <t>CB 05.04.01</t>
  </si>
  <si>
    <t>FV-GFS 30.02.02</t>
  </si>
  <si>
    <t>CB 05.04.02</t>
  </si>
  <si>
    <t>FV 30 WATER MANAGEMENT - 03 Efficient water use on the farm</t>
  </si>
  <si>
    <t>FV-GFS 30.03.01</t>
  </si>
  <si>
    <t>AF 07 CONSERVATION - 04 Water Collection/Recycling</t>
  </si>
  <si>
    <t>AF 07.04.01</t>
  </si>
  <si>
    <t>FV 30 WATER MANAGEMENT - 04 Water storage</t>
  </si>
  <si>
    <t>FV-GFS 30.04.01</t>
  </si>
  <si>
    <t>CB 05 WATER MANAGEMENT - 05 Water Storage Facilities</t>
  </si>
  <si>
    <t>CB 05.05.01</t>
  </si>
  <si>
    <t>FV-GFS 30.04.02</t>
  </si>
  <si>
    <t>CB 05.05.02</t>
  </si>
  <si>
    <t>FV 30 WATER MANAGEMENT - 05 Water quality</t>
  </si>
  <si>
    <t>FV-GFS 30.05.01</t>
  </si>
  <si>
    <t>CB 05.03.03</t>
  </si>
  <si>
    <t>FV 04.01.02 a</t>
  </si>
  <si>
    <t>FV 04.01.02 b</t>
  </si>
  <si>
    <t>FV-GFS 30.05.02</t>
  </si>
  <si>
    <t>V, I, D, C</t>
  </si>
  <si>
    <t>CB 05.03.05</t>
  </si>
  <si>
    <t>FV-GFS 30.05.03</t>
  </si>
  <si>
    <t>CB 05.03.01</t>
  </si>
  <si>
    <t>FV-GFS 30.05.04</t>
  </si>
  <si>
    <t>FV 04.01.03</t>
  </si>
  <si>
    <t>FV 05 HARVEST AND POST-HARVEST (PRODUCT HANDLING) ACTIVITIES - 03 Water Quality</t>
  </si>
  <si>
    <t>FV 05.03.01</t>
  </si>
  <si>
    <t>FV 05.03.02</t>
  </si>
  <si>
    <t>FV 05.07.01</t>
  </si>
  <si>
    <t>FV 05.08.05</t>
  </si>
  <si>
    <t>FV-GFS 30.05.05</t>
  </si>
  <si>
    <t>FV 05.07.02</t>
  </si>
  <si>
    <t>FV-GFS 30.05.06</t>
  </si>
  <si>
    <t>FV 30 WATER MANAGEMENT - 06 Irrigation predictions and record keeping</t>
  </si>
  <si>
    <t>FV-GFS 30.06.01</t>
  </si>
  <si>
    <t>CB 05 WATER MANAGEMENT - 01 Predicting Irrigation Requirements</t>
  </si>
  <si>
    <t>CB 05.01.01</t>
  </si>
  <si>
    <t>FV-GFS 30.06.02</t>
  </si>
  <si>
    <t>CB 05.02.03</t>
  </si>
  <si>
    <t>FV-GFS 30.06.03</t>
  </si>
  <si>
    <t>FV 31 INTEGRATED PEST MANAGEMENT</t>
  </si>
  <si>
    <t>FV-GFS 31.01</t>
  </si>
  <si>
    <t>CB 06 INTEGRATED PEST MANAGEMENT</t>
  </si>
  <si>
    <t>CB 06.01</t>
  </si>
  <si>
    <t>FV-GFS 31.02</t>
  </si>
  <si>
    <t xml:space="preserve"> I</t>
  </si>
  <si>
    <t>FV-GFS 31.03</t>
  </si>
  <si>
    <t>FV-GFS 31.04</t>
  </si>
  <si>
    <t>D, V, I</t>
  </si>
  <si>
    <t>CB 06.02</t>
  </si>
  <si>
    <t>FV-GFS 31.05</t>
  </si>
  <si>
    <t>D, V,I</t>
  </si>
  <si>
    <t>CB 06.03</t>
  </si>
  <si>
    <t>FV-GFS 31.06</t>
  </si>
  <si>
    <t>CB 06.04</t>
  </si>
  <si>
    <t>FV-GFS 31.07</t>
  </si>
  <si>
    <t>CB 06.05</t>
  </si>
  <si>
    <t>FV-GFS 31.08</t>
  </si>
  <si>
    <t>FV 32 PLANT PROTECTION PRODUCTS - 01 Plant protection product management</t>
  </si>
  <si>
    <t>FV-GFS 32.01.01</t>
  </si>
  <si>
    <t>CB 07 PLANT PROTECTION PRODUCTS - 01 Choice of Plant Protection Products</t>
  </si>
  <si>
    <t>CB 07.01.01</t>
  </si>
  <si>
    <t>CB 07.01.02</t>
  </si>
  <si>
    <t>FV 05.08.02</t>
  </si>
  <si>
    <t>FV 05.08.03</t>
  </si>
  <si>
    <t>FV-GFS 32.01.02</t>
  </si>
  <si>
    <t>CB 07.01.03</t>
  </si>
  <si>
    <t>FV 05.08.01</t>
  </si>
  <si>
    <t>FV-GFS 32.01.03</t>
  </si>
  <si>
    <t>CB 07 PLANT PROTECTION PRODUCTS - 03 Records of Application</t>
  </si>
  <si>
    <t>CB 07.03.07</t>
  </si>
  <si>
    <t>FV-GFS 32.01.04</t>
  </si>
  <si>
    <t>V, I, D, X</t>
  </si>
  <si>
    <t>CB 07.03.08</t>
  </si>
  <si>
    <t>FV 32 PLANT PROTECTION PRODUCTS - 02 Application records</t>
  </si>
  <si>
    <t>FV-GFS 32.02.01</t>
  </si>
  <si>
    <t>CB 07.03.01</t>
  </si>
  <si>
    <t>CB 07.03.02</t>
  </si>
  <si>
    <t>CB 07.03.03</t>
  </si>
  <si>
    <t>CB 07.03.04</t>
  </si>
  <si>
    <t>CB 07.03.05</t>
  </si>
  <si>
    <t>FV 05.08.07</t>
  </si>
  <si>
    <t>FV 05.08.08</t>
  </si>
  <si>
    <t>FV 05.08.09</t>
  </si>
  <si>
    <t>FV-GFS 32.02.02</t>
  </si>
  <si>
    <t>CB 07.03.06</t>
  </si>
  <si>
    <t>FV-GFS 32.02.03</t>
  </si>
  <si>
    <t>FV 32 PLANT PROTECTION PRODUCTS - 03 Plant protection product preharvest intervals</t>
  </si>
  <si>
    <t>FV-GFS 32.03.01</t>
  </si>
  <si>
    <t>CB 07 PLANT PROTECTION PRODUCTS - 04 Pre-Harvest Interval (N/A for Flowers and Ornamentals)</t>
  </si>
  <si>
    <t>CB 07.04.01</t>
  </si>
  <si>
    <t>FV 32 PLANT PROTECTION PRODUCTS - 04 Empty containers</t>
  </si>
  <si>
    <t>FV-GFS 32.04.01</t>
  </si>
  <si>
    <t>CB 07 PLANT PROTECTION PRODUCTS - 09 Empty Plant Protection Product Containers</t>
  </si>
  <si>
    <t>CB 07.09.01</t>
  </si>
  <si>
    <t>FV-GFS 32.04.02</t>
  </si>
  <si>
    <t>CB 07.09.02</t>
  </si>
  <si>
    <t>FV-GFS 32.04.03</t>
  </si>
  <si>
    <t>CB 07.09.03</t>
  </si>
  <si>
    <t>FV-GFS 32.04.04</t>
  </si>
  <si>
    <t>V, X</t>
  </si>
  <si>
    <t>CB 07.09.04</t>
  </si>
  <si>
    <t>FV-GFS 32.04.05</t>
  </si>
  <si>
    <t>CB 07.09.05</t>
  </si>
  <si>
    <t>FV-GFS 32.04.06</t>
  </si>
  <si>
    <t>D, I, V</t>
  </si>
  <si>
    <t>CB 07.09.06</t>
  </si>
  <si>
    <t>FV 32 PLANT PROTECTION PRODUCTS - 05 Obsolete plant protection products</t>
  </si>
  <si>
    <t>FV-GFS 32.05.01</t>
  </si>
  <si>
    <t>CB 07 PLANT PROTECTION PRODUCTS - 10 Obsolete Plant Protection Products</t>
  </si>
  <si>
    <t>CB 07.10.01</t>
  </si>
  <si>
    <t>FV 32 PLANT PROTECTION PRODUCTS - 06 Disposal of surplus application mix</t>
  </si>
  <si>
    <t>FV-GFS 32.06.01</t>
  </si>
  <si>
    <t>CB 07 PLANT PROTECTION PRODUCTS - 05 Disposal of Surplus Application Mix</t>
  </si>
  <si>
    <t>CB 07.05.01</t>
  </si>
  <si>
    <t>FV 32 PLANT PROTECTION PRODUCTS - 07 Residue analysis</t>
  </si>
  <si>
    <t>FV-GFS 32.07.01</t>
  </si>
  <si>
    <t>CB 07.06.01</t>
  </si>
  <si>
    <t>CB 07.06.02</t>
  </si>
  <si>
    <t>FV 05.08.10</t>
  </si>
  <si>
    <t>FV-GFS 32.07.02</t>
  </si>
  <si>
    <t>CB 07.06.03</t>
  </si>
  <si>
    <t>CB 07.06.04</t>
  </si>
  <si>
    <t>FV-GFS 32.07.03</t>
  </si>
  <si>
    <t>CB 07.06.05</t>
  </si>
  <si>
    <t>FV-GFS 32.07.04</t>
  </si>
  <si>
    <t>FV-GFS 32.07.05</t>
  </si>
  <si>
    <t>CB 07.06.07</t>
  </si>
  <si>
    <t>FV 32 PLANT PROTECTION PRODUCTS - 08 Application of other substances</t>
  </si>
  <si>
    <t>FV-GFS 32.08.01</t>
  </si>
  <si>
    <t xml:space="preserve">CB 07 PLANT PROTECTION PRODUCTS - 11 Application of Substances other than Fertilizer and Plant Protection Products </t>
  </si>
  <si>
    <t>CB 07.11.01</t>
  </si>
  <si>
    <t>FV 32 PLANT PROTECTION PRODUCTS - 09 Plant protection product and postharvest treatment product storage</t>
  </si>
  <si>
    <t>FV-GFS 32.09.01</t>
  </si>
  <si>
    <t>CB 07.07.01</t>
  </si>
  <si>
    <t>CB 07.07.04</t>
  </si>
  <si>
    <t>CB 07.07.06</t>
  </si>
  <si>
    <t>CB 07.07.10</t>
  </si>
  <si>
    <t>CB 07.07.11</t>
  </si>
  <si>
    <t>FV 05.08.06</t>
  </si>
  <si>
    <t>FV-GFS 32.09.02</t>
  </si>
  <si>
    <t>CB 07.07.02</t>
  </si>
  <si>
    <t>FV-GFS 32.09.03</t>
  </si>
  <si>
    <t>CB 07.07.12</t>
  </si>
  <si>
    <t>FV-GFS 32.09.04</t>
  </si>
  <si>
    <t>CB 07.07.03</t>
  </si>
  <si>
    <t>FV-GFS 32.09.05</t>
  </si>
  <si>
    <t>CB 07.07.05</t>
  </si>
  <si>
    <t>FV-GFS 32.09.06</t>
  </si>
  <si>
    <t>CB 07.07.07</t>
  </si>
  <si>
    <t>CB 07.07.08</t>
  </si>
  <si>
    <t>CB 07.07.09</t>
  </si>
  <si>
    <t>FV 32 PLANT PROTECTION PRODUCTS - 10 Mixing and handling</t>
  </si>
  <si>
    <t>FV-GFS 32.10.01</t>
  </si>
  <si>
    <t>CB 07 PLANT PROTECTION PRODUCTS - 08 Plant Protection Product Handling (N/A if no Plant Protection Product Handling)</t>
  </si>
  <si>
    <t>CB 07.08.01</t>
  </si>
  <si>
    <t>FV-GFS 32.10.02</t>
  </si>
  <si>
    <t>I, V, X</t>
  </si>
  <si>
    <t>CB 07.08.04</t>
  </si>
  <si>
    <t>FV-GFS 32.10.03</t>
  </si>
  <si>
    <t>CB 07.07.14</t>
  </si>
  <si>
    <t>FV-GFS 32.10.04</t>
  </si>
  <si>
    <t>CB 07.07.15</t>
  </si>
  <si>
    <t>FV-GFS 32.10.05</t>
  </si>
  <si>
    <t>CB 07.08.03</t>
  </si>
  <si>
    <t>FV-GFS 32.10.06</t>
  </si>
  <si>
    <t>I, V, X, D</t>
  </si>
  <si>
    <t>CB 07.08.02</t>
  </si>
  <si>
    <t>FV 32 PLANT PROTECTION PRODUCTS - 11 Invoices and procurement documentation</t>
  </si>
  <si>
    <t>FV-GFS 32.11.01</t>
  </si>
  <si>
    <t>CB 07.01.04</t>
  </si>
  <si>
    <t>FV 33 POSTHARVEST HANDLING - 01 Packing (in-field or facility) and storage areas</t>
  </si>
  <si>
    <t>FV-GFS 33.01.01</t>
  </si>
  <si>
    <t>FV 05.04.01</t>
  </si>
  <si>
    <t>FV-GFS 33.01.02</t>
  </si>
  <si>
    <t>FV 05.04.02</t>
  </si>
  <si>
    <t>FV-GFS 33.01.03</t>
  </si>
  <si>
    <t>FV 05.04.03</t>
  </si>
  <si>
    <t>FV-GFS 33.01.04</t>
  </si>
  <si>
    <t>D,V</t>
  </si>
  <si>
    <t>AF 03.05</t>
  </si>
  <si>
    <t>FV 05.04.05</t>
  </si>
  <si>
    <t>FV 05.04.06</t>
  </si>
  <si>
    <t>FV 33 POSTHARVEST HANDLING - 02 Foreign bodies</t>
  </si>
  <si>
    <t>FV-GFS 33.02.01</t>
  </si>
  <si>
    <t>FV 05.04.09</t>
  </si>
  <si>
    <t>FV-GFS 33.02.02</t>
  </si>
  <si>
    <t>FV 05.04.10</t>
  </si>
  <si>
    <t>FV 33 POSTHARVEST HANDLING - 03 Temperature and humidity control</t>
  </si>
  <si>
    <t>FV-GFS 33.03.01</t>
  </si>
  <si>
    <t xml:space="preserve">FV 05 HARVEST AND POST-HARVEST (PRODUCT HANDLING) ACTIVITIES - 05 Temperature, Humidity, Air and Compressed Gasses </t>
  </si>
  <si>
    <t>FV 05.05.01</t>
  </si>
  <si>
    <t>FV 33 POSTHARVEST HANDLING - 04 Pest control</t>
  </si>
  <si>
    <t>FV-GFS 33.04.01</t>
  </si>
  <si>
    <t>Major Must (Merged)</t>
  </si>
  <si>
    <t>FV 05 HARVEST AND POST-HARVEST (PRODUCT HANDLING) ACTIVITIES - 06 Pest Control</t>
  </si>
  <si>
    <t>FV 05.06.01</t>
  </si>
  <si>
    <t>FV 05.06.02</t>
  </si>
  <si>
    <t>FV-GFS 33.04.02</t>
  </si>
  <si>
    <t>FV 05.06.03</t>
  </si>
  <si>
    <t>FV 33 POSTHARVEST HANDLING - 05 Product labeling</t>
  </si>
  <si>
    <t>FV-GFS 33.05.01</t>
  </si>
  <si>
    <t>FV 05.10.01</t>
  </si>
  <si>
    <t>FV 33 POSTHARVEST HANDLING - 06 Environmental monitoring program</t>
  </si>
  <si>
    <t>FV-GFS 33.06.01</t>
  </si>
  <si>
    <t xml:space="preserve">FV 05 HARVEST AND POST-HARVEST (PRODUCT HANDLING) ACTIVITIES - 09 Environmental Monitoring </t>
  </si>
  <si>
    <t>FV 05.09.01</t>
  </si>
  <si>
    <t>FV 33 POSTHARVEST HANDLING - 07 Air and compressed gases</t>
  </si>
  <si>
    <t>FV-GFS 33.07.01</t>
  </si>
  <si>
    <t>FV 05.05.02</t>
  </si>
  <si>
    <t>Calculation sheet</t>
  </si>
  <si>
    <t>IFA v5.4-1-GFS</t>
  </si>
  <si>
    <t>IFA v6 GFS</t>
  </si>
  <si>
    <t xml:space="preserve">Major Must CPCCs </t>
  </si>
  <si>
    <t>Major Must P&amp;Cs</t>
  </si>
  <si>
    <t>N/A Major Must CPCCs</t>
  </si>
  <si>
    <r>
      <t xml:space="preserve">N/A Major Must </t>
    </r>
    <r>
      <rPr>
        <sz val="9"/>
        <color theme="1"/>
        <rFont val="Arial"/>
        <family val="2"/>
      </rPr>
      <t>P&amp;C</t>
    </r>
    <r>
      <rPr>
        <sz val="9"/>
        <color rgb="FF000000"/>
        <rFont val="Arial"/>
        <family val="2"/>
      </rPr>
      <t>s</t>
    </r>
  </si>
  <si>
    <t>Applicable Major Must CPCCs</t>
  </si>
  <si>
    <r>
      <t xml:space="preserve">Applicable Major Must </t>
    </r>
    <r>
      <rPr>
        <sz val="9"/>
        <color theme="1"/>
        <rFont val="Arial"/>
        <family val="2"/>
      </rPr>
      <t>P&amp;C</t>
    </r>
    <r>
      <rPr>
        <sz val="9"/>
        <color rgb="FF000000"/>
        <rFont val="Arial"/>
        <family val="2"/>
      </rPr>
      <t>s</t>
    </r>
  </si>
  <si>
    <t>Compliance with Major Must CPCCs</t>
  </si>
  <si>
    <r>
      <t xml:space="preserve">Compliance with Major Must </t>
    </r>
    <r>
      <rPr>
        <sz val="9"/>
        <color theme="1"/>
        <rFont val="Arial"/>
        <family val="2"/>
      </rPr>
      <t>P&amp;C</t>
    </r>
    <r>
      <rPr>
        <sz val="9"/>
        <color rgb="FF000000"/>
        <rFont val="Arial"/>
        <family val="2"/>
      </rPr>
      <t>s</t>
    </r>
  </si>
  <si>
    <t>Non-compliance with Major Must CPCCs</t>
  </si>
  <si>
    <r>
      <t xml:space="preserve">Non-compliance with Major Must </t>
    </r>
    <r>
      <rPr>
        <sz val="9"/>
        <color theme="1"/>
        <rFont val="Arial"/>
        <family val="2"/>
      </rPr>
      <t>P&amp;C</t>
    </r>
    <r>
      <rPr>
        <sz val="9"/>
        <color rgb="FF000000"/>
        <rFont val="Arial"/>
        <family val="2"/>
      </rPr>
      <t>s</t>
    </r>
  </si>
  <si>
    <t>Major Must percentage</t>
  </si>
  <si>
    <t>100% required to pass</t>
  </si>
  <si>
    <t xml:space="preserve">Minor Must CPCCs </t>
  </si>
  <si>
    <t>Minor Must P&amp;Cs</t>
  </si>
  <si>
    <t xml:space="preserve">N/A Minor Must CPCCs </t>
  </si>
  <si>
    <r>
      <t xml:space="preserve">N/A Minor Must </t>
    </r>
    <r>
      <rPr>
        <sz val="9"/>
        <color theme="1"/>
        <rFont val="Arial"/>
        <family val="2"/>
      </rPr>
      <t>P&amp;C</t>
    </r>
    <r>
      <rPr>
        <sz val="9"/>
        <color rgb="FF000000"/>
        <rFont val="Arial"/>
        <family val="2"/>
      </rPr>
      <t xml:space="preserve">s </t>
    </r>
  </si>
  <si>
    <t xml:space="preserve">Applicable Minor Must CPCCs </t>
  </si>
  <si>
    <r>
      <t xml:space="preserve">Applicable Minor Must </t>
    </r>
    <r>
      <rPr>
        <sz val="9"/>
        <color theme="1"/>
        <rFont val="Arial"/>
        <family val="2"/>
      </rPr>
      <t>P&amp;C</t>
    </r>
    <r>
      <rPr>
        <sz val="9"/>
        <color rgb="FF000000"/>
        <rFont val="Arial"/>
        <family val="2"/>
      </rPr>
      <t xml:space="preserve">s </t>
    </r>
  </si>
  <si>
    <t xml:space="preserve">Compliance with Minor Must CPCCs </t>
  </si>
  <si>
    <r>
      <t xml:space="preserve">Compliance with Minor Must </t>
    </r>
    <r>
      <rPr>
        <sz val="9"/>
        <color theme="1"/>
        <rFont val="Arial"/>
        <family val="2"/>
      </rPr>
      <t>P&amp;C</t>
    </r>
    <r>
      <rPr>
        <sz val="9"/>
        <color rgb="FF000000"/>
        <rFont val="Arial"/>
        <family val="2"/>
      </rPr>
      <t xml:space="preserve">s </t>
    </r>
  </si>
  <si>
    <t xml:space="preserve">Non-compliance with Minor Must CPCCs </t>
  </si>
  <si>
    <r>
      <t xml:space="preserve">Non-compliance with Minor Must </t>
    </r>
    <r>
      <rPr>
        <sz val="9"/>
        <color theme="1"/>
        <rFont val="Arial"/>
        <family val="2"/>
      </rPr>
      <t>P&amp;C</t>
    </r>
    <r>
      <rPr>
        <sz val="9"/>
        <color rgb="FF000000"/>
        <rFont val="Arial"/>
        <family val="2"/>
      </rPr>
      <t xml:space="preserve">s </t>
    </r>
  </si>
  <si>
    <t>Minor Must percentage</t>
  </si>
  <si>
    <t>95% required to pass</t>
  </si>
  <si>
    <r>
      <t xml:space="preserve">Recommendation CPCCs </t>
    </r>
    <r>
      <rPr>
        <sz val="8"/>
        <color theme="1"/>
        <rFont val="Calibri"/>
        <family val="2"/>
        <scheme val="minor"/>
      </rPr>
      <t>  </t>
    </r>
    <r>
      <rPr>
        <sz val="9"/>
        <color theme="1"/>
        <rFont val="Arial"/>
        <family val="2"/>
      </rPr>
      <t xml:space="preserve"> </t>
    </r>
  </si>
  <si>
    <t>Recommendation P&amp;Cs</t>
  </si>
  <si>
    <r>
      <t xml:space="preserve">N/A </t>
    </r>
    <r>
      <rPr>
        <sz val="9"/>
        <color theme="1"/>
        <rFont val="Arial"/>
        <family val="2"/>
      </rPr>
      <t xml:space="preserve">Recommendation CPCCs  </t>
    </r>
  </si>
  <si>
    <r>
      <t xml:space="preserve">N/A </t>
    </r>
    <r>
      <rPr>
        <sz val="9"/>
        <color theme="1"/>
        <rFont val="Arial"/>
        <family val="2"/>
      </rPr>
      <t>Recommendation</t>
    </r>
    <r>
      <rPr>
        <sz val="9"/>
        <color rgb="FF000000"/>
        <rFont val="Arial"/>
        <family val="2"/>
      </rPr>
      <t xml:space="preserve"> P&amp;Cs </t>
    </r>
  </si>
  <si>
    <r>
      <t>Applicable</t>
    </r>
    <r>
      <rPr>
        <sz val="9"/>
        <color theme="1"/>
        <rFont val="Arial"/>
        <family val="2"/>
      </rPr>
      <t xml:space="preserve"> Recommendation CPCCs  </t>
    </r>
  </si>
  <si>
    <r>
      <t xml:space="preserve">Applicable </t>
    </r>
    <r>
      <rPr>
        <sz val="9"/>
        <color theme="1"/>
        <rFont val="Arial"/>
        <family val="2"/>
      </rPr>
      <t>Recommendation</t>
    </r>
    <r>
      <rPr>
        <sz val="9"/>
        <color rgb="FF000000"/>
        <rFont val="Arial"/>
        <family val="2"/>
      </rPr>
      <t xml:space="preserve"> P&amp;Cs </t>
    </r>
  </si>
  <si>
    <r>
      <t xml:space="preserve">Compliance with </t>
    </r>
    <r>
      <rPr>
        <sz val="9"/>
        <color theme="1"/>
        <rFont val="Arial"/>
        <family val="2"/>
      </rPr>
      <t xml:space="preserve">Recommendation CPCCs  </t>
    </r>
  </si>
  <si>
    <r>
      <t>Compliance with</t>
    </r>
    <r>
      <rPr>
        <sz val="9"/>
        <color theme="1"/>
        <rFont val="Arial"/>
        <family val="2"/>
      </rPr>
      <t xml:space="preserve"> Recommendation</t>
    </r>
    <r>
      <rPr>
        <sz val="9"/>
        <color rgb="FF000000"/>
        <rFont val="Arial"/>
        <family val="2"/>
      </rPr>
      <t xml:space="preserve"> P&amp;Cs </t>
    </r>
  </si>
  <si>
    <r>
      <t xml:space="preserve">Non-compliance with </t>
    </r>
    <r>
      <rPr>
        <sz val="9"/>
        <color theme="1"/>
        <rFont val="Arial"/>
        <family val="2"/>
      </rPr>
      <t xml:space="preserve">Recommendation CPCCs  </t>
    </r>
    <r>
      <rPr>
        <sz val="8"/>
        <color theme="1"/>
        <rFont val="Calibri"/>
        <family val="2"/>
        <scheme val="minor"/>
      </rPr>
      <t>  </t>
    </r>
  </si>
  <si>
    <r>
      <t>Non-compliance with</t>
    </r>
    <r>
      <rPr>
        <sz val="9"/>
        <color theme="1"/>
        <rFont val="Arial"/>
        <family val="2"/>
      </rPr>
      <t xml:space="preserve"> Recommendation</t>
    </r>
    <r>
      <rPr>
        <sz val="9"/>
        <color rgb="FF000000"/>
        <rFont val="Arial"/>
        <family val="2"/>
      </rPr>
      <t xml:space="preserve"> P&amp;Cs</t>
    </r>
  </si>
  <si>
    <t>Recommendation percentage</t>
  </si>
  <si>
    <t>No specific % required</t>
  </si>
  <si>
    <t>Answer pending</t>
  </si>
  <si>
    <t>Nothing may be left unanswered</t>
  </si>
  <si>
    <t>Yes</t>
  </si>
  <si>
    <t>No</t>
  </si>
  <si>
    <t>N/A</t>
  </si>
  <si>
    <r>
      <rPr>
        <sz val="9"/>
        <rFont val="Arial"/>
        <family val="2"/>
      </rPr>
      <t xml:space="preserve">Before using this tool, it is important to familiarize yourself with the high-level overview of changes and updates to the standard by visiting the </t>
    </r>
    <r>
      <rPr>
        <u/>
        <sz val="9"/>
        <color theme="10"/>
        <rFont val="Arial"/>
        <family val="2"/>
      </rPr>
      <t xml:space="preserve">IFA v6 web page </t>
    </r>
    <r>
      <rPr>
        <sz val="9"/>
        <rFont val="Arial"/>
        <family val="2"/>
      </rPr>
      <t>and reviewing the following documents:</t>
    </r>
  </si>
  <si>
    <t>Major Must (No N/A)</t>
  </si>
  <si>
    <t xml:space="preserve">No Equivalent </t>
  </si>
  <si>
    <t>Minor Must (No N/A)</t>
  </si>
  <si>
    <t xml:space="preserve">Minor Must </t>
  </si>
  <si>
    <t xml:space="preserve">Recom. </t>
  </si>
  <si>
    <t xml:space="preserve">Merged </t>
  </si>
  <si>
    <t>Major Must  (Merged)</t>
  </si>
  <si>
    <t>Recom.  (New)</t>
  </si>
  <si>
    <t>Major Must  (New)</t>
  </si>
  <si>
    <t>Minor Must  (New)</t>
  </si>
  <si>
    <t>Minor Must  (Merged)</t>
  </si>
  <si>
    <t xml:space="preserve">Removed </t>
  </si>
  <si>
    <r>
      <rPr>
        <sz val="9"/>
        <rFont val="Arial"/>
        <family val="2"/>
      </rPr>
      <t xml:space="preserve">For more information about the guidelines, please see the </t>
    </r>
    <r>
      <rPr>
        <u/>
        <sz val="9"/>
        <color theme="10"/>
        <rFont val="Arial"/>
        <family val="2"/>
      </rPr>
      <t>IFA GFS audit method and justification guideline for fruit and vegetables</t>
    </r>
  </si>
  <si>
    <t>Integrated Farm Assurance – guideline for fruit and vegetables</t>
  </si>
  <si>
    <t>P: A procedure is in place to manage and control documents and records.
C: Documents and records affecting implementation of the requirements shall be managed and controlled.
A documented procedure shall describe:
- How documents and records are created, reviewed, approved, and updated
- How reviews are undertaken and changes or amendments are made
- How version updates take place
- How relevant documentation is made available to relevant staff
Documentation shall be:
- Identified with an issue number and/or date and appropriately paginated
- Sufficiently detailed
- Reviewed periodically to demonstrate ongoing compliance with the relevant requirements
- Assigned to relevant staff
- Revised to incorporate relevant modifications of the standard or normative documents within the period given by GLOBALG.A.P.
- Approved by authorized staff prior to distribution
- Effectively rescinded when obsolete</t>
  </si>
  <si>
    <t xml:space="preserve">P: Is a procedure established, implemented, and maintained to manage and control documented information? 
C: A procedure describing the management of documented information shall be implemented and maintained. A method of tracking document changes shall be established, to ensure employees are accessing the most recent versions. </t>
  </si>
  <si>
    <t>P: Records for auditing purposes are up-to-date. Records are kept for a minimum period of two years, unless a longer period is required.
C: All records generated or kept by the producer for auditing purposes shall:
- Be stored securely, readily accessible and kept up to date
- Be retained for a minimum of two years, or longer if required by customers or prevailing regulations
- Be valid and backed-up, if used in electronic format
- Cover at least three months prior to the date of the initial certification body (CB) audit, or begin on the day of registration, whichever is longer
- Reference full details of each area and all activities covered by the registration
Where an individual record is missing, the respective principle addressing those records is not compliant. For example, if the date of application is missing on a single spray record, a non-conformance or non-compliance shall be issued against that principle.</t>
  </si>
  <si>
    <t>P: Are all records, including those relating to food safety, accessible and kept for a minimum period of 2 years, unless a longer requirement is stated in specific control points? 
C: Producers shall keep up-to-date records for a minimum of 2 years, or a longer period depending on customer or legal requirements. If the shelf life of the product exceeds 2 years, records shall be retained for a period that exceeds the shelf life. Electronic records are valid and when they are used, producers are responsible for maintaining back-ups of the information. Documents shall be stored securely, effectively controlled, and readily accessible. For the initial inspections, producers shall keep records from at least 3 months prior to the date of the external inspection or from the day of registration, whichever is longer. New applicants shall have full records that reference each area covered by the registration with all of the agronomic activities related to GLOBALG.A.P. documentation required for this area. For livestock, these records shall be available for the current livestock cycle before the initial inspection. This refers to the principle of record keeping. When an individual record is missing, the respective control point dealing with those records is not compliant. No N/A.</t>
  </si>
  <si>
    <t xml:space="preserve">P: The producer completes a minimum of one self-assessment/internal audit annually to the standard.
C: The self-assessment/internal audit shall evaluate compliance, review implementation, and support identification of improvement opportunities. A program of site inspections ensures the site and equipment are maintained, in support of food safety. The frequency of inspections is based on assessed risk and type of activities.
A documented self-assessment for individual producers or an internal farm and quality management system (QMS) audit for multisite producers with QMS and producer groups shall:
- Occur at least once a year and before the certification body (CB) audit
- Be completed by the producer, assigned worker, or consultant, and/or as part of a QMS
- Include all applicable topics covered by the standard/scope, even those addressed using subcontractors (including harvest and postharvest activities)
- Assess all applicable sites and products
Self-assessments shall contain comments regarding the evidence observed for all not applicable and non-compliant Major Must and Minor Must principles and criteria. For internal farm audits, comments shall follow “GLOBALG.A.P. general regulations – Rules for producer groups and multisite producers with QMS.”
</t>
  </si>
  <si>
    <t xml:space="preserve">P: Is a program of site inspections or checks established?
C: In addition to the self-assessment, a program of site inspections shall be established, implemented, and maintained to ensure the site and equipment are routinely maintained in a suitable condition to ensure food safety, as applicable to the activity of the site. These site inspections can be at an interval determined by the producer in accordance with the assessed risk. </t>
  </si>
  <si>
    <t>P: Does the producer take responsibility to conduct a minimum of one internal self-assessment per year against the GLOBALG.A.P. Standard?
C: There is documented evidence that in Option 1 an internal self-assessment has been completed under the responsibility of the producer (this may be carried out by a person different from the producer). 
Self-assessments shall include all applicable control points, even when a subcontracted company carries them out. 
The self-assessment checklist shall contain comments of the evidence observed for all non-applicable and non-compliant control points.
This has to be done before the CB inspection (see GLOBALG.A.P. General Regulations Part I, section 5.).
No N/A, except for multisite operations with QMS and producer groups, for which the QMS checklist covers internal inspections.</t>
  </si>
  <si>
    <t>P: Effective corrective actions are taken to address non-conformances detected during the self-assessments/internal audits.
C: Corrective actions shall be documented. Any necessary changes shall be implemented. Compliance with all applicable Major Musts and at least 95% of applicable Minor Musts is required.</t>
  </si>
  <si>
    <t>P: Have effective corrective actions been taken as a result of non-conformances detected during the internal self-assessment or internal producer group inspections?
C: Necessary corrective actions are documented and have been implemented. N/A only in the case no non-conformances are detected during internal self-assessments or internal producer group inspections.</t>
  </si>
  <si>
    <t>P: A continuous improvement plan is documented.
C: The producer shall evaluate the farming operation and identify improvements to be undertaken as assessed by the standard. These improvements shall be included in a longer-term plan covering up to three years.
The continuous improvement plan shall consist of relevant self-defined targets and describe how progress toward each target will be monitored. The plan may include:
- Description of improvement objective
- Current status, with date of initial target establishment
- Planned activity
- Target outcome with estimated date of achievement</t>
  </si>
  <si>
    <t xml:space="preserve">P: Are continuous improvements documented? 
C: Continuous improvements based on self-assessments and site inspections shall be implemented and documented. Continuous improvements can be shown as a reduction in overall corrective actions during self-assessment, resource management plans documenting improvements, or other applicable activities. </t>
  </si>
  <si>
    <t>P: There is evidence that a continuous improvement plan is implemented.
C: The implementation of identified points in the continuous improvement plan shall be supported by evidence.
Evidence may include new procedures or policies, data sharing (to quantify changes), training, etc.
The continuous improvement plan shall be supported by documented evidence. The evidence kept on file may include:
- Actual outcome of efforts, with date of evaluation
- Comments on why the effort was successful or not successful
- If one or more of the goals are not reached, justification and description of further action
- Sharing of relevant data with the GLOBALG.A.P. Secretariat</t>
  </si>
  <si>
    <t>P: No equivalent in IFA v5 (New in IFA v6)
C: No equivalent in IFA v5 (New in IFA v6)</t>
  </si>
  <si>
    <t>P: The roles and responsibilities of workers whose jobs have an impact on the implementation of the standard are defined.
C: Workers with assigned duties that affect food safety and the implementation of activities covered by the standard shall be identified, including:
- Job function, responsibilities, and title
- Position within organizational structure
- Contact information
- Alternate in case of absences
One worker shall be clearly identifiable as responsible for workers’ health, safety, and welfare.</t>
  </si>
  <si>
    <t>P: Are employees whose activities impact food safety identified? 
C: A clear organizational structure identifying the job functions and responsibilities of at least those employees whose activities affect food safety shall be established, implemented, and maintained.</t>
  </si>
  <si>
    <t>P: Is a member of management clearly identifiable as responsible for the workers’ health, safety, and welfare?
C: Documentation is available that clearly identifies and names the member of management who is responsible for ensuring compliance with and implementation of existing, current and relevant national and local regulations on workers’ health, safety, and welfare.</t>
  </si>
  <si>
    <t>P: Individuals responsible for technical decision-making on inputs can demonstrate competence.
C: Individuals responsible for technical decisions regarding treatments (quantity and type of fertilizer, pre- and postharvest plant protection product (PPP) applications, both organic and inorganic, etc.) shall demonstrate competence in such topics.
If the individual responsible for technical decisions is the producer, a designated worker, or a technical expert, their experience shall be complemented by current technical knowledge (access to technical literature, specific training attendance, active PPP applicator license, etc.).
If the individual responsible for technical decisions is an external qualified adviser, technical competence shall be demonstrated by official qualifications or specific training attendance certificates.</t>
  </si>
  <si>
    <t>P: Are recommendations for the application of fertilizers (organic or inorganic) provided by competent and qualified persons?
C: Where the fertilizer records show that the technically responsible person determining quantity and type of the fertilizer (organic or inorganic) is an external adviser, training and technical competence shall be demonstrated via official qualifications, specific training courses, etc., unless employed for that purpose by a competent organization (e.g. official advisory services).
Where the fertilizer records show that the technically responsible person determining quantity and type of fertilizer (organic or inorganic) is the producer or designated employee, experience shall be complemented by technical knowledge (e.g. access to product technical literature, specific training course attendance, etc.) and/or the use of tools (software, on farm detection methods, etc.).</t>
  </si>
  <si>
    <t>P: Are the persons selecting the PPPs competent to make that choice? 
C: Where the PPP records show that the technically responsible person making the choice of the PPPs is an external qualified adviser, technical competence shall be demonstrated via official qualifications or specific training course attendance certificates. Fax and e-mails from advisers, governments, etc. are permissible. 
Where the PPP records show that the technically responsible person making the choice of plant protection products is the producer or designated employee, experience shall be complemented by technical knowledge that can be demonstrated via technical documentation (e.g. product technical literature, specific training course attendance, etc.).</t>
  </si>
  <si>
    <t>P: Is the technically responsible person for the application of post-harvest plant protection products able to demonstrate competence and knowledge with regard to the application of biocides, waxes, and plant protection products?
C: The technically responsible person for the post-harvest biocides, waxes, and plant protection products applications can demonstrate a sufficient level of technical competence via nationally recognized certificates or formal training.</t>
  </si>
  <si>
    <t>P: Worker training includes the necessary skills and competencies and is supported by records.
C: Workers shall be able to demonstrate competence in their assigned tasks.
Tasks that shall require specific training include handling and/or administering of agricultural chemicals, disinfectants, plant protection products (PPPs), biocides, and/or other hazardous substances and operating of equipment.
Evidence of training includes attendance records, certificates, or other relevant qualifications.
Subcontractors shall either be trained by the producer or be able to demonstrate competence through previous training or certification.</t>
  </si>
  <si>
    <t>P: Do all workers handling and/or administering veterinary medicines, chemicals, disinfectants, plant protection products, biocides, and/or other hazardous substances and all workers operating dangerous or complex equipment as defined in the risk analysis in AF 4.1.1 have evidence of competence or details of other such qualifications?
C: Records shall identify workers who carry out such tasks and can demonstrate competence (e.g. certificate of training and/or records of training with proof of attendance). This shall include compliance with applicable legislation. No N/A.
For aquaculture, cross-reference with Aquaculture module.
In livestock, for workers administering medicines, proof of adequate experience is also required.</t>
  </si>
  <si>
    <t>P: Records of all training activities are kept.
C: Induction or refresher training shall be recorded.
Training records relevant to the implementation of the standard and good agricultural practices shall include:
- Date of training and duration
- Topic(s) covered
- Names of trainer(s) or training provider(s)
- Names of trainee(s) (e.g., attendance list(s))
- Evidence of attendance (e.g., trainee signature)</t>
  </si>
  <si>
    <t>P: Is there a record kept for training activities and attendees?
C: A record is kept for training activities, including the topic covered, the trainer, the date, and a list of the attendees. Evidence of attendance is required.</t>
  </si>
  <si>
    <t>P: The producer ensures that outsourced activities comply with the principles and criteria of the standard which are relevant to the services provided.
C: Outsourced processes and/or the use of subcontractors are identified and controlled.
The producer shall oversee the activities undertaken by the subcontractors to ensure compliance with the relevant principles and criteria in the standard. This applies to each activity and season in which at least one subcontractor is used.
Evidence of compliance with relevant principles and criteria shall be collected by means of an assessment and shall be available during the certification body (CB) audit.
If such an assessment is undertaken by a producer, evidence of compliance with the relevant principles and criteria shall be available. The subcontractor shall agree to such assessment by a producer where relevant to the standard.
A GLOBALG.A.P. approved CB may assess the subcontractor and may issue a letter of conformance with the following information:
- Date of assessment
- Name of the CB
- CB auditor name
- Details of the subcontractor
- List of the assessed principles and criteria
Certificates issued to subcontractors for standards that are not officially approved by the GLOBALG.A.P. Secretariat are not valid evidence of compliance with the standard.</t>
  </si>
  <si>
    <t>P: When the producer makes use of subcontractors, do they oversee their activities in order to ensure that those activities relevant to GLOBALG.A.P. CPCC comply with the corresponding requirements?
C: The producer is responsible for observing the control points applicable to the tasks performed by the subcontractors who carry out activities covered in the GLOBALG.A.P. Standard, by checking and signing the assessment of the subcontractor for each task and season contracted.
Evidence of compliance with the applicable control points shall be available on the farm during the external inspection.
i)	The producer can perform the assessment and shall keep the evidence of compliance of the control points assessed. The subcontractor shall agree that GLOBALG.A.P. approved certifiers are allowed to verify the assessments through a physical inspection or
ii)	A third-party certification body, which is GLOBALG.A.P. approved, can inspect the subcontractor. The subcontractor shall receive a letter of conformance from the certification body with the following info: 
1) Date of assessment
2) Name of the certification body
3) Inspector name
4) Details of the subcontractor
5) List of the inspected control points and compliance criteria. Certificates issued to subcontractors against standards that are not officially approved by GLOBALG.A.P. are not valid evidence of compliance with GLOBALG.A.P.</t>
  </si>
  <si>
    <t>P: Specifications and procedures for materials and services that are relevant to food safety are available.
C: A procedure shall be implemented and maintained for the control of suppliers of inputs and services that may introduce a food safety risk. The procedure shall include:
- Evaluation, approval, and continued monitoring of suppliers
- Procurement in emergency situations to ensure materials and services still conform to specifications
- Availability of records of evaluations, investigations, and follow-up actions
Specifications supporting the implementation of the standard and customer compliance shall be available.
Specifications shall be reviewed annually or when changes occur, whichever is sooner.
These changes may include the following, where relevant:
- Supplier specifications for packaging (where applicable)
- Allowable and acceptable licenses or qualifications for service providers (pest control contractors, laboratory services, etc.)
- Descriptions of customer requirements
- Defined specifications for raw materials
Descriptions of how alternate suppliers will be evaluated in the event of emergency or supply chain disruptions shall also be available.</t>
  </si>
  <si>
    <t>P: Do externally purchased products, materials, and services which have an effect on food safety conform to specified requirements or specifications as well as food safety and regulatory requirements? 
C: All outsourced processes, products, and materials impacting food safety should be identified, documented, and controlled. A procedure for the evaluation, approval, and continued monitoring of suppliers which have an effect on food safety shall be established, with a procedure established for securing product and services in emergency. The results of evaluations, rejections, and follow-up actions shall be recorded.</t>
  </si>
  <si>
    <t>P: Are written specifications established, implemented, and maintained for all products and inputs into the production process? 
C: Specified requirements or specifications shall be established, implemented, and maintained for all inputs to the process, including services that are purchased or provided and have an effect on food safety. A review process of the specified requirements or specifications shall be in place.</t>
  </si>
  <si>
    <t>P: An inventory is in place to manage stock on site.
C: A stock inventory shall ensure that materials and products do not pose a risk to food safety and that those with limited shelf lives are used in the correct order. The inventories shall consider purchased materials (plant protection products (PPPs), ammonium fertilizer, etc.) and apply to both pre- and postharvest activities (e.g., chlorine tablets). Items considered to be stock may include cleaning agents, fertilizers, and PPPs.
Monthly updates are not required, but a calculation of inventory shall occur within a month of any use or purchase. In months when there is no stock movement, there is no need to update the inventory. Where products are distributed by a central function, the records may be held by the quality management system (QMS).</t>
  </si>
  <si>
    <t>P: Is there an up-to-date fertilizer stock inventory or stock calculation listing incoming fertilizer and records of use available?
C: The stock inventory (type and amount of fertilizers stored) shall be updated within a month after there is a movement of the stock (in and out). A stock update can be calculated by registration of supply (invoices or other records of incoming fertilizers) and use (treatments/applications), but there shall be regular checks of the actual content so as to avoid deviations with calculations.</t>
  </si>
  <si>
    <t>P: Is there an up-to-date PPP stock inventory or calculation of stock with incoming PPPs and records of use available?
C: The stock inventory (type and amount of PPPs stored–number of units, e.g. bottles, is allowed) shall be updated within a month after there is a movement of the stock (in and out). The stock update can be calculated by registration of supply (invoices or other records of incoming PPPs) and use (treatments/applications), but there shall be regular checks of the actual content to avoid deviations with calculations.</t>
  </si>
  <si>
    <t>P: Are finished product, work in progress, and all other materials used in the correct order and within the allocated shelf life if applicable? 
C: Finished product should be managed so that product is shipped and moved to customers in the correct order. A procedure shall be established, implemented, and maintained. The same first-in first-out procedure should apply to all purchased materials, work in progress, and finished products, ensuring use within the allocated shelf life if applicable.</t>
  </si>
  <si>
    <t>P: All registered products are traceable back to and from the registered farm where they were produced and handled (where applicable).
C: A documented identification and traceability system shall allow registered products to be traced back to the registered farm or supplier, or to the registered farms or suppliers of the Option 2 producer group, and traced forward to the immediate customer (one step forward and one step back).
Harvest information shall link a batch or lot to the production records or the farms of specific producers. Product handling shall also be covered, where applicable.
Records shall be available of the annual verification of the traceability system. This verification can occur through an actual recall and withdrawal or as part of a mock recall and withdrawal exercise.</t>
  </si>
  <si>
    <t xml:space="preserve">P: Is a documented test of the traceability system done annually?
C: A documented test of the traceability system shall be conducted annually. This exercise may be included with the test of recall and withdrawal procedures, or may be carried out separately, depending on the structure of the organization. </t>
  </si>
  <si>
    <t>P: Is a GLOBALG.A.P. registered product traceable back to and trackable from the registered farm (and other relevant registered areas) where it has been produced and, if applicable, handled? 
C: There is a documented identification and traceability system that allows GLOBALG.A.P. registered products to be traced back to the registered farm or, in a producer group, to the registered farms of the group, and tracked forward to the immediate customer (one step up, one step down). Harvest information shall link a batch to the production records or the farms of specific producers (refer to General Regulations Part II for information on segregation in Option 2). Produce handling shall also be covered, if applicable. No N/A.</t>
  </si>
  <si>
    <t>P: An effective system is in place to identify all products originating from GLOBALG.A.P. certified processes and segregate them from products originating from noncertified processes.
C: It shall be possible to identify all products originating from GLOBALG.A.P. certified production processes and to keep them separate from products originating from noncertified production processes.</t>
  </si>
  <si>
    <t xml:space="preserve">P: Is there an effective system in place to identify and segregate all GLOBALG.A.P. certified and non-certified products?
C: A system shall be in place to avoid mixing of certified and non-certified products. This can be done via physical identification or product handling procedures, including the relevant records. </t>
  </si>
  <si>
    <t>P: The GLOBALG.A.P. Number (GGN) is indicated on all final products originating from certified production processes when registered for parallel ownership.
C: Where the producer is registered for parallel ownership (i.e., where products originating from certified and noncertified production processes are owned in parallel by one legal entity), all products originating from certified production processes packed in final consumer packaging (either on the farm or after product handling) shall be identified with a GGN. It can be the GGN of the Option 2 producer group, the GGN of the producer group member, both GGNs, or the GGN of the Option 1 individual producer. The GGN shall not be used to label products originating from noncertified production processes.</t>
  </si>
  <si>
    <t>P: In the case of producers registered for parallel production/ownership (where certified and non-certified products are produced and/or owned by one legal entity), is there a system to ensure that all final products originating from a certified production process are correctly identified?
C: In the case the producer is registered for parallel production/ownership (where certified and non-certified products are produced and/or owned by one legal entity), all product packed in final consumer packaging (either from farm level or after product handling) shall be identified with a GGN where the product originates from a certified process. 
It can be the GGN of the (Option 2) group, the GGN of the group member, both GGNs, or the GGN of the individual (Option 1) producer. 
The GGN shall not be used to label non-certified products.
N/A only when the producer only owns GLOBALG.A.P. products (no PP/PO), or when there is a written agreement available between the producer and the client not to use the GGN, GLN, or sub-GLN on the ready to be sold product. This can also be the client's own label specifications where the GGN is not included.</t>
  </si>
  <si>
    <t>P: A final verification step is in place to ensure correct dispatch of products originating from certified and noncertified production processes.
C: The check shall be documented to show that the products are correctly dispatched according to the certification status.</t>
  </si>
  <si>
    <t xml:space="preserve">P: Is there a final check to ensure the correct product dispatch of certified and non-certified products?
C: The check shall be documented to show that the certified and non-certified products are dispatched correctly. </t>
  </si>
  <si>
    <t>P: Products that are purchased from different sources are identified.
C: Procedures (appropriate for the scale of the operation) shall be established, documented, and maintained for identifying quantities of products originating from certified and, where applicable, noncertified production processes purchased from different sources (i.e., other producers or traders) for all registered products.
Records shall include:
- Product description
- GLOBALG.A.P. certification status
- Quantities of product(s) purchased
- Supplier details
- Copy of the GLOBALG.A.P. certificates, where applicable
- Traceability data/codes related to the purchased products
- Purchase orders and/or invoices received
- List of approved suppliers</t>
  </si>
  <si>
    <t>P: Are appropriate identification procedures in place and records for identifying products purchased from different sources available for all registered products?
C: Procedures shall be established, documented and maintained, appropriately to the scale of the operation, for identifying certified and, when applicable, non-certified quantities purchased from different sources (i.e. other producers or traders) for all registered products. 
Records shall include:
•	Product description
•	GLOBALG.A.P. certified status
•	Quantities of product(s) purchased
•	Supplier details
•	Copy of the GLOBALG.A.P. certificates where applicable
•	Traceability data/codes related to the purchased products
•	Purchase orders/invoices received by the organization being assessed
•	List of approved suppliers</t>
  </si>
  <si>
    <t>P: Sales records are available for all quantities sold for all registered products.
C: Sales details of the quantities of products originating from certified and, where applicable, noncertified production processes shall be recorded for all registered products, with particular attention paid to quantities sold and descriptions provided. The documents shall demonstrate the consistent balance between the input and the output of products originating from certified and noncertified production processes.</t>
  </si>
  <si>
    <t>P: Are sales records available for all quantities sold and all registered products?
C: Sales details of certified and, when applicable, non-certified quantities shall be recorded for all registered products, with particular attention to quantities sold and descriptions provided. The documents shall demonstrate the consistent balance between the certified and non-certified input and the output. No N/A.</t>
  </si>
  <si>
    <t>P: Quantities (produced, stored, and/or purchased) are recorded and summarized for all products.
C: Quantities (including information on volumes or weight) of incoming (including purchased products), outgoing (including reject, waste, pulp, etc.), and stored products (both from certified and, where applicable, from noncertified production processes) shall be recorded and a summary maintained for all registered products, so as to facilitate the mass balance verification process, while accounting for industry acceptable gains and losses.
The frequency of the mass balance verification shall be defined and be appropriate to the scale of the operation, but it shall be done at least annually for each product. Documents to demonstrate mass balance shall be clearly identified. If the certification body (CB) audit is done during the harvest season, mass balance data from last year’s harvest may be reviewed. This shall be prepared prior to the CB audit.
“N/A” is possible where a bulk product (e.g., potatoes sold to a buyer in bulk directly from the field) is handed from harvest directly to the buyer and/or where a product is harvested directly into containers from the field and shipped to customers. Justification of why mass balance is not applicable shall be given.</t>
  </si>
  <si>
    <t>P: Are quantities (produced, stored, and/or purchased) recorded and summarized for all products?
C: Quantities (including information on volumes or weight) of certified, and when applicable non-certified, incoming (including purchased products), outgoing and stored products shall be recorded, and a summary maintained for all registered products, so as to facilitate the mass balance verification process. 
The frequency of the mass balance verification shall be defined and be appropriate to the scale of the operation, but It shall be done at least annually per product. Documents to demonstrate mass balance shall be clearly identified. This control point applies to all GLOBALG.A.P. producers.
No N/A.</t>
  </si>
  <si>
    <t>P: Are conversion ratios and/or loss (input-output calculations of a given production process) during handling calculated and controlled?
C: Conversion ratios shall be calculated and available for each relevant handling process. All generated product waste quantities shall be estimated and/or recorded. No N/A.</t>
  </si>
  <si>
    <t>P: Documented procedures are in place to manage the recall and withdrawal of products from the marketplace, and such procedures are tested annually.
C: The producer shall have a documented procedure that identifies:
- The types of events that may result in a recall and withdrawal
- The persons responsible for making decisions on the possible recall and withdrawal
- The mechanism for notifying the next step in the supply chain
- The notification of relevant authorities when required
- Steps taken to contact the certification body (CB), which in turn may contact the GLOBALG.A.P. Secretariat
- The methods for reconciling stock
The procedure shall be tested annually for effectiveness and the results of the mock recall shall be recorded (e.g., selecting a lot and demonstrating that it can be effectively traced forward to the customer).
Actual communications of the mock recall to the clients are not necessary. An up-to-date list of telephone numbers and email addresses is sufficient.
If an actual recall and withdrawal occurred during the past year, documentation of these may be provided for compliance.</t>
  </si>
  <si>
    <t>P: Does the producer have documented procedures on how to manage/initiate the withdrawal/recall of certified products from the marketplace and are these procedures tested annually? 
C: The producer shall have a documented procedure that identifies the type of event that may result in a withdrawal/recall, the persons responsible for making decisions on the possible product withdrawal/recall, the mechanism for notifying the next step in the supply chain and the GLOBALG.A.P. approved certification body, and the methods of reconciling stock. 
The procedures shall be tested annually to ensure that they are effective. This test shall be recorded (e.g. by picking a recently sold batch, identifying the quantity and whereabouts of the product, and verifying whether the next step involved with this batch and the CB can be contacted. Actual communications of the mock recall to the clients are not necessary. A list of phone numbers and e-mails is sufficient). No N/A.</t>
  </si>
  <si>
    <t>P: A complaint procedure relating to both internal and external issues covered by the standard is available and implemented.
C: A documented complaint procedure shall be available to facilitate the recording and follow-up of all received complaints relating to issues covered by the standard and to record actions taken with respect to such complaints.
If the producer is informed by a competent and/or local authority that they are under investigation and/or has received a sanction within the scope of the certification, the complaint procedure shall require the producer to notify the GLOBALG.A.P. Secretariat via the certification body (CB).
In case of complaints related to the standard (food safety, workers’ well-being, environmental protection, etc.) that can endanger the reputation and credibility of the GLOBALG.A.P. brand, the certificate holder shall inform the CB immediately.
In the case of producer groups, the producer group members do not need a complete complaint procedure, but only the parts that are relevant to them.
Workers shall be permitted to file complaints to their employer on topics covered under the standard, and such complaints shall be documented and addressed by the certificate holder.</t>
  </si>
  <si>
    <t>P: Is there a complaint procedure available relating to both internal and external issues covered by the GLOBALG.A.P. Standard and does this procedure ensure that complaints are adequately recorded, studied, and followed up, including a record of actions taken?
C: A documented complaint procedure is available to facilitate the recording and follow-up of all received complaints relating to issues covered by GLOBALG.A.P. actions taken with respect to such complaints. In the case of producer groups, the members do not need the complete complaint procedure, but only the parts that are relevant to them. The complaint procedure shall include the notification of GLOBALG.A.P. Secretariat via the certification body in the case that the producer is informed by a competent or local authority that they are under investigation and/or has received a sanction in the scope of the certificate. No N/A.</t>
  </si>
  <si>
    <t>P: Workers are informed of their rights related to the standard, and there is a grievance mechanism available and implemented through which workers can file complaints confidentially and without fear of retaliation.
C: Workers shall be informed (in the predominant workforce language) of the general topics covered by the standard, of legal rights granted by prevailing regulations, and of their ability to file complaints to their employer.
The producer shall have a mechanism to resolve the claims and complaints suitable to the size of the farm, type of workers, and working conditions.
The mechanism shall be confidential and simple to use, and a description (i.e., where to file, how to file, time expected to solve the issue) shall be available to the workers all the time that they are present on the farm. (The description can consist of pictograms or signs in the predominant workforce language describing the mechanism.)
Records of the filed complaints shall be kept and checked.</t>
  </si>
  <si>
    <t>P: Procedures are in place to manage and handle non-conforming products.
C: Documented procedures, including a hold-and-release process, shall be in place to prevent unintended use or delivery of non-conforming products.
Products may be considered non-conforming because of food safety issues, quality issues, maximum residue limit exceedance(s), cross contamination issues, etc.
Non-conforming products shall be identified during production and handling. Non-conforming products shall be segregated, appropriately handled, and potentially redirected to a suitable end use (processing, animal feed, etc.). If not redirected, the products shall be disposed of appropriately.
The non-conforming product procedures shall also address the treatment of dropped product, as per the risk assessment.
Products that pose a risk to food safety shall not be harvested or shall be discarded. Discarded products and waste materials shall be stored in clearly designated areas to avoid contamination of products. Signs shall be used to identify waste products, where appropriate. These areas shall be routinely cleaned and/or disinfected according to the cleaning schedule.</t>
  </si>
  <si>
    <t>P: Does the producer have a documented procedure for non-conforming products and has it been implemented? 
C: A documented procedure is in place specifying that all non-conforming products shall be clearly identified and quarantined as appropriate. These products shall be handled or disposed of according to the nature of the problem and/or specific customer requirements.</t>
  </si>
  <si>
    <t xml:space="preserve">P: Does the producer have a documented procedure for product release? 
C: The producer shall have a documented procedure with criteria for product release (MRL compliance, conforming criteria, staff responsible for releasing products, etc.) A product release procedure shall be documented.  </t>
  </si>
  <si>
    <t xml:space="preserve">P: Is rejected, contaminated, and/or non-conforming produce not introduced in the supply chain and is waste material effectively controlled in a way that it does not pose a risk of contamination?
C: Produce that poses a microbial food safety hazard is not harvested or is culled.
Culled produce, non-conforming produce, and waste materials are stored in clearly designated and segregated areas designed to avoid contamination of products. These areas are routinely cleaned and/or disinfected according to the cleaning schedule. Only daily accumulations of rejected produce and waste materials are acceptable. </t>
  </si>
  <si>
    <t>P: Laboratory testing occurs in a manner consistent with industry requirements and prevailing regulations.
C: There shall be documented evidence that laboratories used to analyze parameters impacting food safety are operating in accordance with the requirements of ISO/IEC 17025.
Analysis shall include water quality, plant protection product residues, environmental monitoring samples, and microbial, chemical, and physical contamination, as well as all other applicable tests. The laboratories shall show evidence of participation in proficiency tests or applicable certifications (e.g., the proficiency testing program provider FAPAS®).</t>
  </si>
  <si>
    <t>P: According to the risk assessment in 
CB 5.3.2 and current sector specific standards, does the laboratory analysis consider chemical and physical contamination, and is the laboratory accredited against ISO 17025 or by competent national/local authorities for testing water?
C: If according to the risk assessment and current sector specific standards there is a risk of contamination, the laboratory analysis provides a record of the relevant identified chemical and physical contaminants.
Analysis results from an appropriate laboratory accredited against ISO 17025 or equivalent standard, or laboratories approved for water testing by the competent national/local authorities are available.
N/A for sub-scope Flowers and Ornamentals.</t>
  </si>
  <si>
    <t>P: The laboratory used for residue testing is accredited by a competent national authority to ISO 17025 or equivalent standard?
C: There is clearly documented evidence (on letterhead, copies of accreditations, etc.) that the laboratories used for PPP residue analysis have been accredited, or are in the process of accreditation to the applicable scope by a competent national authority to ISO 17025 or an equivalent standard. In all cases, the laboratories shall show evidence of participation in proficiency tests (e.g. FAPAS must be available). See 'Annex CB. 4 GLOBALG.A.P. Guideline: CB 7.6 Residue Analysis’.</t>
  </si>
  <si>
    <t>P: According to the risk assessment, 
FV 4.1.1, and current sector specific standards, does the laboratory analysis consider microbiological contamination, and is the laboratory accredited against ISO 17025 or by competent national/local authorities for testing water?
C: Analyses are carried out by an appropriate laboratory accredited against ISO 17025 or equivalent standard, and capable of performing microbiological analyses, or by laboratories approved for water testing by the competent national/local authorities. No N/A.</t>
  </si>
  <si>
    <t xml:space="preserve">P: Is the laboratory carrying out the water analysis a suitable one?
C: The water analysis for the product washing is undertaken by a laboratory currently accredited to ISO 17025 or its national equivalent or one that can demonstrate via documentation that it is in the process of gaining accreditation. </t>
  </si>
  <si>
    <t>P: Equipment, tools, and devices are fit for purpose and maintained.
C: Equipment, tools, and devices coming into contact with products shall be made of materials that are safe for contact with products (nontoxic) and designed and constructed to ensure that they can be cleaned, disinfected, and maintained to avoid contamination.
Equipment, tools, and devices, even those not coming into direct contact with products (scales, plant protection product (PPP) or fertilizer application equipment, thermometers, pH meters, etc.), shall be identified, maintained, routinely verified, and, where applicable, calibrated at least annually. Calibration shall be traceable to a national or international standard or method.
Equipment maintenance, calibration (where applicable), and repairs shall be documented. Maintenance activities shall not present risks to food safety, the environment, or workers.
PPP sprayers: The calibration of PPP application machinery (automatic and nonautomatic) shall have been verified for correct operation within the last 12 months, and this verification shall be certified or documented either by participation in an official scheme (where it exists) or by having been carried out by a person who can demonstrate their competence.
Irrigation/Fertigation equipment: At a minimum, annual maintenance records shall be kept for all methods of irrigation/fertigation machinery/techniques used.</t>
  </si>
  <si>
    <t>P: Is equipment sensitive to food safety (e.g. PPP sprayers, irrigation/fertigation equipment, post-harvest product application equipment) maintained in a good state of repair, routinely verified and, where applicable, calibrated at least annually, and are records of measures taken within the previous 12 months available?
C: The equipment is kept in a good state of repair with documented evidence of up-to-date maintenance sheets for all repairs, oil changes, etc. undertaken. Equipment that comes into contact with product shall be made of materials that are non-toxic and designed and constructed to ensure that they can be cleaned, disinfected, and maintained to avoid contamination. Maintenance activities shall not present food safety risks.
E.g. PPP sprayers: See Annex CB 6 for guidance on compliance with visual inspection and functional tests of application equipment. The calibration of the PPP application machinery (automatic and non-automatic) has been verified for correct operation within the last 12 months and this is certified or documented either by participation in an official scheme (where it exists) or by having been carried out by a person who can demonstrate their competence. Calibrations of equipment with impact on food safety shall be traceable to a national or international standard or method. 
If small handheld measures not individually identifiable are used, then their average capacity has been verified and documented, with all such items in use having been compared to a standard measure at least annually.
Irrigation/fertigation equipment: As a minimum, annual maintenance records shall be kept for all methods of irrigation/fertigation machinery/techniques used.</t>
  </si>
  <si>
    <t>P: Is equipment sensitive to the environment and other equipment used on the farming activities (e.g. fertilizer spreaders, equipment used for weighing and temperature control) routinely verified and, where applicable, calibrated at least annually?
C: The equipment used is kept in a good state of repair with documented evidence of up-to-date maintenance sheets for all repairs, oil changes, etc. undertaken.
E.g. fertilizer spreader: There shall exist, as a minimum, records stating that the verification of calibration has been carried out by a specialized company, supplier of fertilization equipment or by the technically responsible person of the farm within the last 12 months.
If small handheld measures not individually identifiable are used, then their average capacity has been verified and documented, with all such items in use having been compared to a standard measure at least annually.</t>
  </si>
  <si>
    <t>P: Is the producer involved in an independent calibration-certification scheme, where available?
C: The producer's involvement in a calibration scheme is documented. In the case the producer uses an official calibration system cycle longer than one year, the producer still requires internal annual verification of the calibration as per CB 8.1.</t>
  </si>
  <si>
    <t>P: Equipment is stored in such a way as to prevent product contamination.
C: Equipment (plant protection product (PPP) or fertilizer application equipment, harvesting equipment, wrapping machines, etc.) shall be stored in an appropriate way that prevents possible contamination of products or other materials that may come into contact with the edible portion of the harvested products.</t>
  </si>
  <si>
    <t>P: Is all equipment, including PPP, stored in such a way as to prevent product contamination?
C: Equipment, including that used in the application of PPPs (e.g. spray tanks, knapsacks), is stored in a secure way that prevents product contamination or other materials that may enter into contact with the edible part of the harvested products.</t>
  </si>
  <si>
    <t>P: Vehicles and equipment used for loading, transport, or storage of harvested products are cleaned, maintained, and appropriate for use.
C: Vehicles and equipment used for loading, transport, or storage of harvested products shall be cleaned and maintained and stored to prevent product contamination (animal manure, fuel spills, etc.).
Vehicles and equipment shall be suitable for the intended purpose and stored to minimize food safety risk.</t>
  </si>
  <si>
    <t>P: Are vehicles used for transport of harvested produce and/or packed product and any equipment used for loading, cleaned, and maintained where necessary according to risk?
C: Farm vehicles used for loading and transport of harvested produce and/or packed products are cleaned and maintained so as to prevent produce contamination (e.g. soil, dirt, animal manure, spills, etc.).</t>
  </si>
  <si>
    <t>P: The producer has completed and signed the food safety policy declaration.
C: The producer’s food safety policy declaration shall:
- Support the existence of a food safety culture, consisting of communication, training, feedback from workers, and measurable food safety objectives
- Be annually completed and signed by the producer/manager responsible for food safety
- Indicate people whose activities impact food safety
- Serve as documented evidence of commitment to continuous improvement, food safety culture, provision of resources, and adherence to relevant prevailing regulations
- Serve as documented evidence of review by management of all elements of the food safety system, on an annual basis or whenever changes occur that impact food safety
- Substantiate the self-assessment checklist (for Option 1 individual producers)
- Be completed either by central management or on quality management system (QMS) level on behalf of Option 2 producer group members and Option 1 multisite producers with QMS</t>
  </si>
  <si>
    <t>P: Has the producer completed and signed the ‘Food Safety Policy Declaration’ included in the IFA checklist?
C: Completion and signature of the ‘Food Safety Policy Declaration’ is a commitment to be renewed annually for each new certification cycle. 
For a producer under Option 1 without QMS, the self-assessment checklist will only be complete when the ‘Food Safety Policy Declaration’ is completed and signed. 
In the case of producer groups (Option 2) and producers under Option 1 Multisite with QMS, it is possible that the central management assumes this commitment for the organization and for all its members by completing and signing one declaration at QMS level. In that case, the members of the producer groups and the individual production sites are not required to complete and sign the declaration individually. No N/A, unless Flowers and Ornamentals or Plant Propagation Material certification.</t>
  </si>
  <si>
    <t>P: A food defense system is in place to address risks associated with malicious attack or contamination.
C: The system shall include:
- A risk assessment to identify potential threats to the safety of products, taking into account risks from deliberate attempts to inflict contamination or damage
- A documented food defense plan to specify the measures to control any risks identified in the risk assessment
- Consideration of identification of tampering to the premises and products, monitoring of external storage and intake points, controlled access where relevant, receiving inputs from safe sources, and having available information for all employees and subcontractors
- Worker, visitor, and subcontractor awareness of the need to support food defense measures, ensured through training, signs, pictograms, etc.</t>
  </si>
  <si>
    <t xml:space="preserve">P: Is there a risk assessment for food defense and are procedures in place to address identified food defense risks?
C: Potential intentional threats to food safety in all phases of the operation shall be identified, assessed, and prioritized. Food defense risk identification shall assure that all input is from safe and secured sources. Information of all employees and subcontractors shall be available. Procedures for corrective action shall be in place in case of intentional threat. </t>
  </si>
  <si>
    <t>P: A system is in place to address risks associated with food fraud.
C: The system shall include:
- A risk assessment to identify potential threats to the safety of the product, taking into account risks from fraudulent or adulterated materials
- A documented food fraud plan to specify the measures to control any risks identified in the risk assessment
- Consideration shall be given to potential impacts of intentional inaccurate information associated with a product for economical gain
- Where applicable, risks associated with counterfeit PPP, unauthorized propagation material, origin of packaging, use of approved suppliers, control over access to packaging shall be considered</t>
  </si>
  <si>
    <t>P: Does the producer have a food fraud vulnerability risk assessment?
C: A documented risk assessment to identify potential vulnerability to food fraud (e.g. counterfeit PPP or propagation material, non-food grade packaging material) is available, current, and implemented. This procedure may be based on a generic one but shall be customized to the scope of the production.</t>
  </si>
  <si>
    <t>P: Does the producer have a food fraud mitigation plan and has it been implemented?
C: A documented food fraud mitigation plan, specifying the measures the producer has implemented to address the food fraud threats identified, is available and implemented.</t>
  </si>
  <si>
    <t>P: The GLOBALG.A.P. word, trademark, and QR code or logo, as well as the GLOBALG.A.P. Number (GGN) are used according to “GLOBALG.A.P. trademarks use: Policy and guidelines.”
C: The producer shall use the GLOBALG.A.P. word, trademark, and QR code or logo, as well as the GGN, Global Location Number (GLN), or sub-GLN according to “GLOBALG.A.P. trademarks use: Policy and guidelines.” The GLOBALG.A.P. word, trademark, or logo shall never appear on the final product, on the consumer packaging, or at the point of sale. However, the certificate holder can use any and/or all in business-to-business communications.
The GLOBALG.A.P. word, trademark, or logo cannot be in use during the initial (first ever) certification body (CB) audit because the producer does not yet have certification, and the producer cannot refer to GLOBALG.A.P. certification status before the first positive certification decision.</t>
  </si>
  <si>
    <t>P: Is the GLOBALG.A.P. word, trademark, GLOBALG.A.P. QR code or logo and the GGN (GLOBALG.A.P. Number) used according to the GLOBALG.A.P. General Regulations and according to the ‘Sublicense and Certification Agreement’?
C: The producer/producer group shall use the GLOBALG.A.P. word, trademark, GLOBALG.A.P. QR code or logo and the GGN , GLN or sub-GLN according to the General Regulations Part I, Annex 1 and according to the ‘Sublicense and Certification Agreement’. The GLOBALG.A.P. word, trademark, or logo shall never appear on the final product, on the consumer packaging, or at the point of sale. However, the certificate holder can use any and/or all in business-to-business communications. 
The GLOBALG.A.P. word, trademark, or logo cannot be in use during the initial (first ever) inspection because the producer is not certified yet and the producer cannot reference to the GLOBALG.A.P. certified status before the first positive certification decision.
N/A for CFM, PPM, GLOBALG.A.P. Aquaculture ova or seedlings, and Livestock, when the certified products are input products, not intended for sale to final consumers and will definitely not appear at the point of sale to final consumers.</t>
  </si>
  <si>
    <t>P: Transaction documentation includes reference to the GLOBALG.A.P. status and the GLOBALG.A.P. Number (GGN).
C: Delivery notes, sales invoices, and, where appropriate, other documentation related to sales of materials and products originating from certified production processes shall include the GGN of the certificate holder and a reference to the GLOBALG.A.P. certification status. This is not obligatory in internal documentation.
Where the producer has a Global Location Number (GLN), this shall replace the GGN issued by the GLOBALG.A.P. Secretariat during the registration process.
Positive identification of the certification status is sufficient on transaction documentation (e.g., “GLOBALG.A.P. certified [product name]”). Products originating from noncertified production processes do not need to be identified as “noncertified.”
Indication of the certification status is obligatory regardless of whether the product originating from a certified production process was sold as such or not. This cannot be checked during the initial (first ever) certification body (CB) audit because the producer does not yet have certification and the producer cannot reference the GLOBALG.A.P. certification status before the first positive certification decision.
“N/A” only if there is an up-to-date and documented bilateral agreement available between the certificate holder and their direct buyer that all shipments contain only products originating from certified production processes.</t>
  </si>
  <si>
    <t>P: Does all transaction documentation include reference to the GLOBALG.A.P. status and the GGN?
C: Sales invoices and, where appropriate, other documentation related to sales of certified material/products shall include the GGN of the certificate holder and a reference to the GLOBALG.A.P. certified status. This is not obligatory in internal documentation.
Where producers own a GLN, this shall replace the GGN issued by GLOBALG.A.P. during the registration process.
Positive identification of the certified status is enough on transaction documentation (e.g.: ‘‘GLOBALG.A.P. certified &lt;product name&gt;’’). Non-certified products do not need to be identified as “non-certified”. 
Indication of the certified status is obligatory regardless of whether the certified product was sold as certified or not. This cannot be checked during the initial (first ever) inspection, because the producer is not certified yet and the producer cannot reference to the GLOBALG.A.P. certified status before the first positive certification decision.
N/A only when there is a written agreement available between the producer and the client not to identify the GLOBALG.A.P. status of the product and/or the GGN on the transaction documents.</t>
  </si>
  <si>
    <t>P: The farm has a documented hygiene risk assessment.
C: A documented hygiene risk assessment covering production, harvesting, and handling, as applicable, shall cover:
- Physical, chemical, and microbiological contaminants, spillage of bodily fluids (vomiting, bleeding, etc.), and human transmissible diseases that are associated with the applicable products and processes
- Workers, personal effects, equipment, clothing, packaging material, transport, vehicles, and product storage (including short-term storage on the farm)
- The production environment, including design and layout for prevention of cross contamination and support of food safety
- Measurement and monitoring of cleaning and hygiene activities</t>
  </si>
  <si>
    <t>P: Does the farm have a written risk assessment for hygiene?
C: The written risk assessment for hygiene issues covers the production environment. The risks depend on the products produced and/or supplied. The risk assessment can be a generic one, but it shall be appropriate for conditions on the farm and shall be reviewed annually and updated when changes (e.g. other activities) occur. No N/A.</t>
  </si>
  <si>
    <t xml:space="preserve">P: Has a hygiene risk assessment been performed for the harvest, pre- and post-farm gate transport process, and post-harvest activities including product handling?
C: There is a documented hygiene risk assessment covering physical, chemical (incl. allergens) and microbiological contaminants, spillage of bodily fluids (e.g. vomiting, bleeding), and human transmissible diseases, customized to the products and processes. It shall cover all harvest and product handling activities carried out by the producer, as well as personnel, personal effects, equipment, clothing, packaging material, transport, vehicles, and product storage (also short-term storage at farm). Activities during storage and transport shall prevent cross-contamination of produce from agricultural inputs, cleaning agents, or personnel who come directly or indirectly into contact with other sites, animals, or produce. The risk assessment shall define what workers should do with products that fall to the ground or are dropped, excluding produce that grows in the ground (carrots, potatoes, etc.)
The hygiene risk assessment shall be tailored to the activities of the farm, the crops, and the technical level of the business and be reviewed every time risks change and at least annually. No N/A. </t>
  </si>
  <si>
    <t>P: Documented hygiene procedures are in place to minimize food safety risks.
C: Hygiene procedures shall be aligned with the risk assessment and include applicable harvest and postharvest activities. Pictograms or signs in the predominant workforce language shall describe the appropriate hygiene measures for workers, visitors, and subcontractors.
When protective equipment and clothing (smocks, aprons, sleeves, gloves, footwear, etc.) are required, they shall be provided by the employer and cleaned, maintained, and stored in a way that minimizes food safety risks.
Hands shall be washed whenever they may be a source of contamination, including prior to the start of work and after using the toilet.
The hygiene procedures shall address contamination of product with bodily fluids, reporting requirements for sick people (vomiting, jaundice, diarrhea, etc.), restricting ill persons’ contact with products, and a return-to-work policy. Skin cuts shall be covered and gloves used, as appropriate.
Visual evidence shall show that no violations of the hygiene procedures occur.</t>
  </si>
  <si>
    <t>P: Does the farm have a documented hygiene procedure and visibly displayed hygiene instructions for all workers and visitors to the site whose activities might pose a risk to food safety?
C: The farm shall have a hygiene procedure addressing the risks identified in the risk assessment in AF 3.1. The farm shall also have hygiene instructions visibly displayed for workers (including subcontractors) and visitors provided by way of clear signs (pictures) and/or in the predominant language(s) of the workforce. The instructions shall also be based on the results of the hygiene risk assessment in 
AF 3.1 and include at a minimum:
•	The need to wash hands
•	The need to cover skin cuts
•	Limitation on smoking, eating, and drinking to designated areas 
•	Immediate notification to management or supervisor of any relevant infections or conditions. This includes any signs of illness (e.g. fever, vomiting, jaundice, diarrhea), whereby these workers shall be restricted from direct contact with the product and food-contact surfaces
•	Notification of product contamination with bodily fluids
•	The use of provided suitable protective clothing, where the individuals’ activities might pose a risk of contamination to the product.</t>
  </si>
  <si>
    <t xml:space="preserve">P: Are the farm’s hygiene procedures implemented?
C: Workers with tasks identified in the hygiene procedures shall demonstrate competence during the inspection and there is visual evidence that the hygiene procedures are being implemented. The effectiveness of the hygiene procedures in eliminating food safety risks shall be measured. No N/A. </t>
  </si>
  <si>
    <t>P: Are there documented hygiene procedures and instructions for the harvest and post-harvest processes including product handling (also when they take place directly on the field, orchard, or greenhouse) designed to prevent contamination of crop, crop production areas, food contact surfaces, and harvested product?
C: Based on the risk assessment, there are documented hygiene procedures for the harvesting and post-harvesting processes. The effectiveness of the hygiene procedures in eliminating food safety risks shall be measured. 
The procedures shall include 
-	evaluating whether workers are fit to return to work after illness.
-	housekeeping, cleaning, and disinfection, with descriptions of how these activities are implemented, maintained, and monitored.</t>
  </si>
  <si>
    <t xml:space="preserve">P: Are the hygiene procedures and instructions for the harvest and post-harvest activities, including product handling, implemented?
C: The operation shall nominate the farm manager or other competent person as responsible for the implementation of the hygiene procedures by all workers and visitors. 
When the risk assessment determines that specific clothing (e.g. smocks, aprons, sleeves, gloves, footwear. See Annex FV 1, 5.4.2) shall be used, it shall be cleaned when it becomes soiled to the point of becoming a risk of contamination, and shall be effectively maintained and stored.
Visual evidence shows that no violations of the hygiene instructions and procedures occur. No N/A. </t>
  </si>
  <si>
    <t xml:space="preserve">P: Are signs that communicate the primary hygiene instructions to workers and visitors, including at least instructions to workers, to wash their hands before returning to work clearly displayed?
C: Signs with the main hygiene instructions shall be visibly displayed in the relevant locations and include clear instructions that hands shall be washed before handling produce. Workers handling ready-to-eat products shall wash their hands prior to start of work, after each visit to a toilet, after handling contaminated material, after smoking or eating, after breaks, prior to returning to work, and at any other time when their hands may have become a source of contamination. </t>
  </si>
  <si>
    <t>P: All persons working on the farm have received hygiene training.
C: Basic training on hygiene shall:
- Be provided annually to all workers, including owners and managers that are working on the farm
- Be provided to all new workers
- Cover all necessary instructions
- Be given in a format, either written or verbal, that ensures understanding (may be in verbal and pictorial form without written explanatory content, where appropriate)
- Specifically include training on hygiene procedures for harvesting and product handling activities, where applicable</t>
  </si>
  <si>
    <t>P: Have all persons working on the farm received annual hygiene training appropriate to their activities and according to the hygiene instructions in AF 3.2?
C: An introductory training course for hygiene shall be given in both written and verbal form. All new workers shall receive this training and confirm their participation. This training shall cover all instructions defined in AF 3.2. All workers, including the owners and managers, shall annually participate in the farm’s basic hygiene training.</t>
  </si>
  <si>
    <t xml:space="preserve">P: Have workers received specific training in hygiene before harvesting and handling produce?
C: There shall be evidence that the workers received specific induction and annual training regarding the hygiene procedures for the harvesting and product handling activities. Workers shall be trained using written (in appropriate languages) and/or pictorial instructions to prevent physical (e.g. snails, stones, insects, knives, fruit residues, watches, mobile phones, etc.), microbiological and chemical contamination of the product during harvesting. Training records and evidence of attendance shall be available. </t>
  </si>
  <si>
    <t>P: Smoking, eating, chewing, and drinking are confined to designated areas.
C: In order to prevent contamination of products, smoking, eating, chewing, and drinking shall be confined to designated areas and not be permitted in product handling or storage areas, unless indicated otherwise by the hygiene risk assessment. Drinking water is the exception.</t>
  </si>
  <si>
    <t>P: Are smoking, eating, chewing, and drinking confined to designated areas segregated from growing areas and products?
C: Smoking, eating, chewing, and drinking are confined to designated areas away from crops awaiting harvest and are never permitted in the produce handling or storage areas, unless indicated otherwise by the hygiene risk assessment. (Drinking water is the exception).</t>
  </si>
  <si>
    <t>P: Clean toilets are provided for workers, visitors, and subcontractors in the vicinity of their work.
C: Toilets provided for production and handling activities (including stationary or mobile toilets) shall be:
- Designed and located so as to minimize the potential risk for product contamination
- Constructed of material that is easy to clean and maintain (also applies to pit latrines)
- Allow for direct accessibility for servicing
- Located in reasonable proximity to the place of work, i.e., accessible on foot or by a readily available mode of transportation
If production and/or handling takes place in a facility, the doors of toilets shall not open directly onto the production and/or product handling area, unless the door is self-closing. Toilets shall be appropriately cleaned, maintained, and stocked. Facilities shall also be available to visitors, where applicable.</t>
  </si>
  <si>
    <t>P: Do harvest workers have access to clean toilets in the vicinity of their work?
C: Field sanitation units shall be designed, constructed, and located in a manner that minimizes the potential risk for product contamination and allows direct accessibility for servicing. Fixed or mobile toilets are clean and easily accessible to workers. Not applicable is only possible when harvest workers do not come in contact with marketable produce during harvesting (e.g. mechanical harvesting). Toilets shall be appropriately maintained and stocked. 
(For guidance, see Annex FV 1, 5.4.1)</t>
  </si>
  <si>
    <t>P: Handwashing facilities are available for all workers, visitors, and subcontractors who come into direct contact with products.
C: Handwashing facilities shall be accessible and maintained in a clean and sanitary condition to allow workers to clean their hands any time their hands may be a source of contamination.
The facilities shall be situated as near as possible to the toilets without posing a risk of cross contamination.
All handwashing facilities shall be equipped with nonperfumed hand soap and means of drying hands. Single use towels shall be used where possible. Towels shall not pose a cross contamination risk. Air towels and forced-air hand dryers are permitted.
The water used for handwashing shall be analyzed, and risks associated with water quality assessed. The water used shall meet the microbial standard for drinking water at all times. If handwashing water does not meet the microbial drinking water standard, a sanitizer (e.g., alcohol-based gel) shall be used after washing hands. The use of only hand sanitizer to clean hands before coming into contact with products is not permitted.</t>
  </si>
  <si>
    <t xml:space="preserve">P: Do harvest workers who come into direct contact with the crops have access to appropriate handwashing equipment and make use of it?
C: Wash stations shall be available and maintained (hand soap, towels) in a clean and sanitary condition to allow workers to clean their hands. Personnel shall wash their hands prior to start of work, after each visit to a toilet, after handling contaminated material, after smoking or eating, after breaks, prior to returning to work, and at any other time when their hands may have become a source of contamination. 
Water used for handwashing shall at all times meet the microbial standard for drinking water. If this is not possible, sanitizer (e.g. alcohol-based gel) shall be used after washing hands with soap and water with irrigation water quality.
Handwashing stations shall be provided inside or close to toilet facilities. No N/A. </t>
  </si>
  <si>
    <t xml:space="preserve">P: Do workers handling the product on the field or in a facility have access to clean toilets and handwashing facilities in the vicinity of their work?
C: Handwashing facilities, containing non-perfumed soap, water to clean and disinfect hands, and hand-drying facilities shall be accessible and near to the toilets (as near as possible without the potential for cross-contamination). Workers shall wash their hands prior to start of work, after each visit to a toilet, after using a handkerchief/tissue, after handling contaminated material, after smoking, eating, or drinking, after breaks, prior to returning to work, and at any other time when their hands may have become a source of contamination. When handling takes place in a facility, toilets shall be maintained in a good state of hygiene and shall not open directly onto the produce handling area, unless the door is self-closing. </t>
  </si>
  <si>
    <t>P: Animal activity that may result in product contamination is managed.
C: Appropriate measures shall be taken to reduce possible product contamination by animals within the production area. Where there is evidence of animal activity that may result in product contamination, appropriate measures shall be taken. Eliminating wildlife or using destructive techniques to rid the production area of all animals are not considered appropriate measures.</t>
  </si>
  <si>
    <t xml:space="preserve">P: Is there lack of evidence of excessive animal activity in the crop production area that is a potential food safety risk?
C: Appropriate measures shall be taken to reduce possible contamination within the growing area. Example subjects to be considered include: Livestock near the field, high concentrations of wildlife in the field, rodents, and domestic animals (own animals, dog walkers, etc.). Where appropriate buffer areas, physical barriers, fences should be used. </t>
  </si>
  <si>
    <t>P: Containers used for production and harvesting are cleaned, maintained, and appropriate for use.
C: Production and harvesting containers shall be made of nontoxic materials that do not pose a risk to food safety and be constructed to facilitate cleaning and maintenance.
Reusable containers shall be clean before use. A documented cleaning schedule that includes frequency and is in accordance with the hygiene risk assessment shall be in place. Disinfection shall be incorporated into the cleaning procedure when required in the hygiene risk assessment.
Harvest containers shall be used exclusively for product (not used to store chemicals, lubricants, oil, trash, tools, etc.).</t>
  </si>
  <si>
    <t xml:space="preserve">P: Are the harvest containers used exclusively for produce and are these containers, the tools used for harvesting and the harvest equipment appropriate for their intended use and cleaned, maintained, and able to protect the product from contamination?
C: Reusable harvesting containers, harvesting tools (e.g. scissors, knives, pruning shears, etc.) and harvesting equipment (e.g. machinery) are cleaned and maintained. A documented cleaning (and, when indicated by the risk assessment, disinfection) schedule is in place to prevent produce contamination.
Produce containers are only used to contain harvested product (i.e. no agricultural chemicals, lubricants, oil, cleaning chemicals, plant or other debris, lunch bags, tools, etc.). </t>
  </si>
  <si>
    <t>P: There is a documented risk assessment for workers’ health and safety.
C: The documented risk assessment shall reflect conditions on the farm, including worker facilities and any on-farm worker housing. The risk assessment shall be reviewed and updated annually and when changes occur that impact workers’ health and safety (new machinery, new plant protection products (PPPs), modified cultivation practices, new health risks, etc.). Incidents and accidents shall be recorded.
Examples of hazards may include moving machine parts, electricity, vehicle traffic, flammable substances, fertilizer, chemical exposure, excessive noise, dust, vibrations, extreme temperatures, ladders, fuel storage, etc.</t>
  </si>
  <si>
    <t>P: Does the producer have a written risk assessment for hazards to workers’ health and safety?
C: The written risk assessment can be a generic one but it shall be appropriate to conditions on the farm, including the entire production process in the scope of certification. The risk assessment shall be reviewed and updated annually and when changes that could impact workers’ health and safety (e.g. new machinery, new buildings, new plant protection products, modified cultivation practices, etc.) occur. Examples of hazards include but are not limited to: Moving machine parts, power take-off (PTO), electricity, farm machinery and vehicle traffic, fires in farm buildings, applications of organic fertilizer, excessive noise, dust, vibrations, extreme temperatures, ladders, fuel storage, slurry tanks, etc. No N/A.</t>
  </si>
  <si>
    <t>P: The farm has health and safety procedures.
C: The health and safety procedures shall address the points identified in the risk assessment and be appropriate to the farming operations. The procedures shall be reviewed annually and updated when the risk assessment changes.
The farm infrastructure, facilities, on-farm worker housing, and equipment shall be constructed and maintained to minimize health and safety hazards for workers.
Accident and emergency procedures shall address work areas, worker facilities, and on-farm worker housing and include contingency plans, i.e., the ability of workers to remove themselves from unsafe situations. 
Where required by the risk assessment, emergency equipment shall be accessible and maintained. Consideration shall be given to workers at greater risk. Whenever accidents occur, the cause shall be reviewed and appropriate preventive actions included in revised health and safety procedures.</t>
  </si>
  <si>
    <t>P: Does the farm have written health and safety procedures addressing issues identified in the risk assessment of 
AF 4.1.1?
C: The health and safety procedures shall address the points identified in the risk assessment (AF 4.1.1) and shall be appropriate for the farming operations. They shall also include accident and emergency procedures as well as contingency plans that deal with any identified risks in the working situation, etc. The procedures shall be reviewed annually and updated when the risk assessment changes.
The farm infrastructure, facilities, and equipment shall be constructed and maintained in such a way as to minimize health and safety hazards for the workers to the extent practical.</t>
  </si>
  <si>
    <t>P: All staff have received health and safety training according to the risk assessment.
C: Basic training on workers’ health and safety shall:
 - Be provided annually to staff, including owners and managers
 - Be provided to new staff and to established staff whenever they are reassigned to tasks requiring additional knowledge
 - Cover all necessary instructions
 - Be given in a format, either written or verbal, that ensures understanding (may only be in verbal and pictorial form without written explanatory content, where appropriate)
 - Include training on safety procedures for equipment, products, or new activities
 - Include training on topics related to accident response, natural disasters, and workers’ health, including illnesses, exposure to chemicals, emergency response procedures, fire safety, and rights and responsibilities associated with workers’ health protection</t>
  </si>
  <si>
    <t>P: Have all people working on the farm received health and safety training according to the risk assessment in 
AF 4.1.1?
C: All workers, including subcontractors, can demonstrate competency in responsibilities and tasks through visual observation (if possible, on the day of the inspection). There shall be evidence of instructions in the appropriate language and training records. Producers may conduct the health and safety training themselves if training instructions or other training materials are available (i.e. it need not be an outside individual who conducts the training). No N/A.</t>
  </si>
  <si>
    <t>P: Accident and emergency procedures are displayed and communicated.
C: Instructions based on the accident and emergency procedures shall be clearly displayed in accessible and visible location(s) for workers, visitors, and subcontractors. These instructions shall be available in the predominant language(s) of the workforce and/or in pictograms.
The procedures shall cover/identify the following:
- The farm address, map, or other location information (e.g., GPS coordinates)
- Contact person(s)
- An up-to-date list of relevant telephone numbers (i.e., police, ambulance, hospital, fire brigade, access to emergency healthcare on site or by means of transport, and suppliers of electricity, water, and gas)
- Emergency evacuation procedures, where applicable
Permanent and legible signs shall indicate potential hazards. Emergency exits and escape route signs shall indicate these must be kept open, accessible, and clear of obstacles. This includes, where applicable, waste pits, flammable structures (fuel tanks, propane/natural gas tanks, etc.), plant protection product (PPP) storage, bodies of water, and any other identified physical hazards.
Warning signs shall be present and in the predominant language(s) of the workforce and/or in pictograms.
Examples of other information that can be included:
- The location of the nearest means of communication (telephone, radio)
- How and where to contact local medical services, hospitals, and other emergency services
- The location of fire extinguisher(s) and availability of water nearby
- The location of large chemical, fuel, and fertilizer storages
- The locations of emergency exits and operation of fire escapes
- Emergency cutoffs for electricity, gas, and water lines
- How to report accidents and dangerous incidents (location, description of incident, number of injured people, type of injuries)</t>
  </si>
  <si>
    <t>P: Do accident and emergency procedures exist? Are they visually displayed, and are they communicated to all persons associated with the farm activities, including subcontractors and visitors? 
C: Permanent accident procedures shall be clearly displayed in accessible and visible location(s) for workers, visitors, and subcontractors. These instructions are available in the predominant language(s) of the workforce and/or pictograms. 
The procedures shall identify the following:
•	The farm's map reference or farm address
•	The contact person(s)
•	An up-to-date list of relevant phone numbers (police, ambulance, hospital, fire-brigade, access to emergency health care on site or by means of transport, supplier of electricity, water, and gas)
Examples of other procedures that can be included:
•	The location of the nearest means of communication (telephone, radio)
•	How and where to contact the local medical services, hospital, and other emergency services. (Where did it happen? What happened? How many injured people? What kind of injuries? Who is calling?)
•	The location of fire extinguisher(s)
•	The emergency exits
•	Emergency cut-offs for electricity, gas, and water supplies 
•	How to report accidents and dangerous incidents
For aquaculture, cross-reference with Aquaculture module.</t>
  </si>
  <si>
    <t>P: Are potential hazards clearly identified by warning signs?
C: Permanent and legible signs shall indicate potential hazards. This shall include, where applicable: Waste pits, fuel tanks, workshops, and access doors of the storage facilities for plant protection products/fertilizers/any other chemicals. Warning signs shall be present and in the predominant language(s) of the workforce and/or in pictograms. No N/A.</t>
  </si>
  <si>
    <t>P: Safety advice for substances hazardous to workers’ health and safety is immediately available and accessible.
C: Information related to safe handling of each hazardous substance shall be accessible (websites, telephone numbers, safety data sheets (SDSs), etc.).</t>
  </si>
  <si>
    <t>P: Is safety advice for substances hazardous to workers’ health available/accessible? 
C: When required to ensure appropriate action, information (e.g. website, telephone number, material safety data sheets, etc.) is accessible.
For aquaculture, cross-reference with Aquaculture module.</t>
  </si>
  <si>
    <t>P: First aid kits are accessible at all permanent sites and fields near the work.
C: Complete and maintained first aid kits (i.e., complete and maintained according to prevailing regulations and appropriate to the activities being carried out) shall be available and accessible at all permanent sites and present in selected vehicles (tractor, car, etc.) where required by the risk assessment.</t>
  </si>
  <si>
    <t>P: Are first aid kits available at all permanent sites and in the vicinity of fieldwork? 
C: Complete and maintained first aid kits (i.e. according to local recommendations and appropriate to the activities being carried out on the farm) shall be available and accessible at all permanent sites and readily available for transport (tractor, car, etc.) where required by the risk assessment in AF 4.1.1.</t>
  </si>
  <si>
    <t>P: There is always at least one person trained in first aid present on the farm whenever on-farm activities are being carried out.
C: There shall always be at least one person trained in first aid (within the last five years) present at the location whenever production and handling activities are being carried out, including those mentioned in the relevant principles and criteria of the standard. As a guideline: one trained person per 50 workers.</t>
  </si>
  <si>
    <t>P: Are there always an appropriate number of persons (at least one person) trained in first aid present on each farm whenever on-farm activities are being carried out? 
C: There is always at least one person trained in first aid (i.e. within the last 5 years) present on the farm whenever on-farm activities are being carried out. As a guideline: One trained person per 50 workers. On-farm activities include all activities mentioned in the relevant modules of this standard.</t>
  </si>
  <si>
    <t>P: Workers, visitors, and subcontractors are equipped with suitable personal protective equipment (PPE).
C: PPE shall be in accordance with legal requirements, label instructions, and/or as authorized by a competent authority. The PPE shall be available, properly used, and in good repair. Complying with label requirements and requirements in the risk assessment for on-farm operations may include use of the following: appropriate footwear, waterproof clothing, protective overalls, rubber gloves, face masks, respiratory equipment (including replacement filters), ear and eye protection, etc.
PPE shall be provided whenever necessary to workers, subcontractors (acceptable when provided by subcontracting company), and visitors.</t>
  </si>
  <si>
    <t>P: Are workers, visitors, and subcontractors equipped with suitable protective clothing in accordance with legal requirements and/or label instructions and/or as authorized by a competent authority?
C: Complete sets of protective clothing, which enable label instructions and/or legal requirements and/or requirements as authorized by a competent authority to be complied which are available on the farm, utilized, and in a good state of repair. To comply with label requirements and/or on-farm operations, this may include some of the following: Rubber boots or other appropriate footwear, waterproof clothing, protective overalls, rubber gloves, face masks, appropriate respiratory equipment (including replacement filters), ear and eye protection devices, life-jackets, etc. as required by label or on-farm operations.</t>
  </si>
  <si>
    <t>P: Personal protective equipment (PPE) is maintained in clean conditions and stored appropriately so as not to pose any contamination risk to personal items.
C: PPE shall be kept clean according to the type of use and degree of potential contamination. Protective clothing shall be laundered separately from personal items. Dirty and damaged PPE shall be disposed of appropriately. PPE shall be stored in a manner that prevents cross contamination with chemicals.</t>
  </si>
  <si>
    <t>P: Is protective clothing cleaned after use and stored in such a way as to prevent contamination of personal clothing?
C: Protective clothing is kept clean according to the type of use and degree of potential contamination and in a ventilated place. Cleaning protective clothing and equipment includes separate washing from private clothing. Wash re-usable gloves before removal. Dirty and damaged protective clothing and equipment and expired filter cartridges shall be disposed of appropriately. Single-use items (e.g. gloves, overalls) shall be disposed of after one use. All protective clothing and equipment including replacements filters, etc. shall be stored outside of the plant protection products/storage facility and physically separated from any other chemicals that might cause contamination of the clothing or equipment. No N/A.</t>
  </si>
  <si>
    <t>P: There is evidence that the provided personal protective equipment (PPE) is used by the workers.
C: There shall be evidence that the provided PPE is being used.
If single-use PPE is used, the supply maintained on hand shall correspond to the needs of the workers, or records demonstrating that new PPE is promptly sourced and restocked shall be available.</t>
  </si>
  <si>
    <t>P: Suitable changing facilities are available where necessary.
C: The changing facilities (in line with local conditions) shall be used to change clothing and protective outer garments as required. Changing facilities may not be needed if personal protective equipment (PPE) is applied over existing clothing.</t>
  </si>
  <si>
    <t xml:space="preserve">P: Are there suitable changing facilities for the workers?
C: The changing facilities should be used to change clothing and protective outer garments as required. </t>
  </si>
  <si>
    <t>P: There is communication between management and workers on issues related to their health, safety, and welfare.
C: Communication between management and workers about health, safety, and welfare issues shall be able to take place openly (i.e., without fear of intimidation or retaliation).
The communication may be in the form of scheduled meetings, worker hotlines, anonymous comment boxes, daily prework briefings, or individual crew meetings.
On very small operations, communication between a family or limited number of workers may occur continuously.</t>
  </si>
  <si>
    <t>P: Does regular two-way communication take place between management and workers on issues related to workers’ health, safety, and welfare? Is there evidence of actions taken from such communication?
C: Records show that communication between management and workers about health, safety, and welfare concerns can take place openly (i.e. without fear of intimidation or retribution) and at least once a year. The auditor is not required to make judgments about the content, accuracy, or outcome of such communications. There is evidence that the concerns of the workers about health, safety, and welfare are being addressed.</t>
  </si>
  <si>
    <t>P: Workers have access to clean drinking water, food storage, and areas to eat and rest.
C: A clean place to store food and a clean place to eat shall be provided to the workers if they eat on the farm. Drinking water shall always be provided at no cost to the workers. Worker access to drinking water shall not be restricted. There shall be designated areas for resting and breaks.</t>
  </si>
  <si>
    <t>P: Do workers have access to clean food storage areas, designated rest areas, handwashing facilities, and drinking water?
C: A place to store food and a place to eat shall be provided to the workers if they eat on the farm. Handwashing equipment and drinking water shall always be provided.</t>
  </si>
  <si>
    <t>P: On-site living quarters are compliant with applicable local regulations, habitable, and equipped with basic services and facilities.
C: The on-site living quarters for the workers shall be habitable and have a sound roof, windows and doors, hygienic and safe food preparation areas, and the basic services of drinking water, toilets, and drains.
If there are no drains, septic pits may be acceptable if compliant with prevailing regulations.</t>
  </si>
  <si>
    <t>P: Are on-site living quarters habitable and have the basic services and facilities?
C: The on-farm living quarters for the workers are habitable and have a sound roof, windows and doors, and the basic services of drinking water, toilets, and drains. In the case of no drains, septic pits can be accepted if compliant with local regulations.</t>
  </si>
  <si>
    <t>P: Transportation provided to workers is safe.
C: Transportation shall be safe for workers and take into account applicable safety requirements and regulations.</t>
  </si>
  <si>
    <t>P: Is transport for workers (on-farm, to and from fields/orchard) as provided by the producer safe and compliant with national regulations when used to transport workers on public roads?
C: Vehicles or vessels shall be safe for workers and, when used to transport workers on public roads, shall comply with national safety regulations.</t>
  </si>
  <si>
    <t>P: A documented risk assessment is completed for all registered sites.
C: The risk assessment shall be:
- Available for all production sites, including structures
- Reviewed at least annually or when changes occur (new risks emerge or new sites or crops enter production)
It shall consider:
- Biological, physical, and chemical hazards (including allergens)
- Risk of microbial cross contamination originating from neighboring or adjacent sites
- Site history (minimum of one year, with five years recommended)
- Impact of proposed activities on adjacent crops</t>
  </si>
  <si>
    <t>P: Is there a risk assessment available for all sites registered for certification (this includes rented land, structures, and equipment) and does this risk assessment show that the site in question is suitable for production, with regards to food safety, the environment, and health and welfare of animals in the scope of the livestock and aquaculture certification where applicable?
C: A written risk assessment to determine whether the sites are appropriate for production shall be available for all sites. It shall be ready for the initial inspection and maintained updated and reviewed when new sites enter in production and when risks for existing ones have changed, or at least annually, whichever is shorter. The risk assessment may be based on a generic one but shall be customized to the farm situation.
Risk assessments shall take into account:
•	Potential physical, chemical (including allergens), and biological hazards
•	Site history (for sites that are new to agricultural production, history of 5 years is advised and a minimum of one year shall be known)
•	Impact of proposed enterprises on adjacent stock/crops/environment, and the health and safety of animals in the scope of the livestock and aquaculture certification
(See Annex AF 1 and Annex AF 2 for guidance on risk assessments. Annex FV 1 includes guidance regarding flooding.)</t>
  </si>
  <si>
    <t>P: Is a recording system established for each unit of production or other area/location to provide a record of the livestock/aquaculture production and/or agronomic activities undertaken at those locations?
C: Current records shall provide a history of GLOBALG.A.P. production of all production areas. No N/A.</t>
  </si>
  <si>
    <t>P: Does the risk assessment for the farm site carried out as identified in AF 1.2.1 make particular reference to microbial contamination?
C: As part of their risk assessment for the farm site (see AF 1.2.1), producers shall identify the locations of nearby commercial animal operations, composting and potential sources for ingress by domestic and wild animals, and other contamination routes such as floodwater intrusion and dust.</t>
  </si>
  <si>
    <t>P: A management plan that establishes strategies for minimizing the risks identified in the risk assessment for operation suitability has been developed and implemented and is reviewed regularly.
C: A management plan shall:
- Be reviewed together with the risk assessment (annually or when changes occur) and address all risks identified in the risk assessment
- Describe the control measures implemented for the risks identified
- Be appropriate to farm operations
- Support facility design, cleaning activities, pest control, and other activities to minimize food safety risks
- Ensure that the layout and flow of operations are suitable for the intended purpose, consider applicable structures, and are designed to minimize food safety risks
- Be effective and visibly implemented</t>
  </si>
  <si>
    <t>P: Has a management plan that establishes strategies to minimize the risks identified in the risk assessment (AF 1.2.1) been developed and implemented, and is the plan reviewed regularly to ensure sustainability and effectiveness?
C: A management plan addresses the risks identified in AF 1.2.1 and describes the hazard control procedures that justify that the site in question is suitable for production. This plan shall be appropriate to the farm operations, and there shall be evidence of its implementation and effectiveness. The plan shall address maintenance of grounds and areas within the site to prevent contamination. The plan shall be reviewed annually, or whenever changes occur that may impact the safety of food production and impact the food safety plan. 
NOTE: Environmental risks do not need to be part of this plan and are covered under AF 7.1.1.</t>
  </si>
  <si>
    <t>P: Are structures, including all adjoining rooms, equipment, facilities, and feeding systems located, designed, and constructed to facilitate proper cleaning and pest control? 
C: Where appropriate, the design and layout shall permit compliance with good hygiene practices, including protection against cross contamination between and during operations.</t>
  </si>
  <si>
    <t>P: Has a management plan that establishes and implements strategies to minimize the risks identified in 
FV 1.1.1 been developed and implemented? 
C: A management plan addresses the risks identified in FV 1.1.1 and describes the hazard control procedures that justify that the site in question is suitable for production. This plan shall be appropriate to the products being produced and there shall be evidences of its implementation and effectiveness.</t>
  </si>
  <si>
    <t>P: The producer has a system for identifying sites and facilities used for production.
C: The producer shall have a system to identify:
- All fields, orchards, vineyards, greenhouses, and other production areas
- All water sources, storage and handling facilities, agrochemical storages, yards, buildings, and any features that may pose a workers’ health and safety, food safety, or environmental risk
Identification may be on a map or through the use of signs at each site.</t>
  </si>
  <si>
    <t>P: Is there a reference system for each field, orchard, greenhouse, yard, plot, livestock building/pen, and/or other area/location used in production?
C: Compliance shall include visual identification in the form of:
•	A physical sign at each field/orchard, greenhouse/yard/plot/livestock building/pen, or other farm area/location
or 
•	A farm map, which also identifies the location of water sources, storage/handling facilities, ponds, stables, etc., and that could be cross-referenced to the identification system
No N/A.</t>
  </si>
  <si>
    <t>P: The site is kept in a tidy and orderly condition.
C: The site shall be maintained so as to prevent contamination of products. There shall be no waste or litter in the immediate vicinity of the production site(s) or storage buildings. Incidental and insignificant litter and waste in the designated areas are acceptable, as is the waste from the current day’s work. All other waste shall be cleaned up, including fuel spills.</t>
  </si>
  <si>
    <t>P: Is the site kept in a tidy and orderly condition?
C: Visual assessment shall show that there is no evidence of waste/litter in the immediate vicinity of the production site(s) or storage buildings. Incidental and insignificant litter and waste on the designated areas are acceptable as well as the waste from the current day’s work. All other litter and waste shall be cleared up, including fuel spills.</t>
  </si>
  <si>
    <t>P: The producer recognizes the farm as an agricultural ecosystem that interacts with neighboring landscapes (while the legal scope of the producer is on the farm).
C: Available evidence should indicate, for example, that:
- In water management, the producer knows where the water for the farm comes from and where the water that leaves the farm goes to.
- In biodiversity management, the producer knows how the farm can contribute to protecting and enhancing biodiversity via biotope corridors (e.g., trees) that connect habitats on the farms with the landscapes beyond the farm.
- The producer shows awareness of or participation in projects, joint action, or collaboration with other producers or stakeholders in sector- or crop-specific initiatives, etc.</t>
  </si>
  <si>
    <t>P: Where the operation handles or stores allergens, the operation has a documented allergen management program.
C: The allergen management program shall list the allergens in use, stored, or handled by workers at the site specific to prevailing regulations. Where applicable, procedures shall address identification and segregation of allergens during storage, handling, loading, and shipping as based on a risk assessment conducted by the operation. All products intentionally or potentially containing allergenic materials shall be labeled according to the allergen labeling regulations in the country of production and the country of destination.</t>
  </si>
  <si>
    <t>P: Where the risk assessment indicates potential food allergen cross-contamination, are the products labeled to identify them?
C: Where the risk assessment indicates potential cross-contamination, the product shall be labeled according to country of production and destination legislation regarding food allergens.
Cross-contamination risk (potential and intentional) shall be considered where food allergens have, for example, been packed on the same line or using the same equipment. Harvesting and packing equipment and personal protective equipment shall also be considered (cross-reference with AF 1.2.1, AF 1.2.2, Annex AF 2, and FV 5.1.1).</t>
  </si>
  <si>
    <t>P: Biodiversity is managed to enable its protection and enhancement.
C: A documented biodiversity plan for the farm shall be available. This can be a generic plan that has been made farm-specific.
This biodiversity plan shall:
- Take into account local legislation and tailor the plan contents to the on-farm reality (open field, greenhouse, vertical farming, etc.)
- Contain at least the following sections:
Baseline: initial situation of biodiversity
Measures: how to enable protection and enhance biodiversity based on the baseline
Monitoring: summary of results of the implementation of the measures
Adjustment: refining the measures based on monitoring results
- While recognizing that the legal scope of the producer is on the farm, take into account the landscape beyond the farm and encourage implementation of actions with other stakeholders, for example via informal collaboration, formal projects, sector and network initiatives, etc.
With regard to protection of biodiversity, the guideline provides reference.
In Option 2 producer groups, evidence at quality management system (QMS) level is acceptable.</t>
  </si>
  <si>
    <t>P: Biodiversity is protected.
C: The biodiversity plan shall be implemented in order to protect biodiversity, for example via one or more of the following practices or other similar practices:
- Integrated pest management (IPM)
- Implementing measures to mitigate potential negative impact of artificial illumination on biodiversity, especially during the night (e.g., screens or painted glass that helps mitigate potential impacts on migratory birds or other nocturnal biodiversity)
- Allowing for seasonal fallow
- Creating shelters for beneficial predators
- Leaving areas for habitat near fields or greenhouses
- Creating buffer zones along aquatic ecosystems and between production areas or implementing other water management practices
- Enabling soil health and soil biodiversity via crop rotation, reduced or no-tillage farming, erosion control, and/or other soil management practices
- Optimizing and, if possible, reducing the use of agrochemicals and fertilizers
- Implementing measures to protect species
With regard to protection of biodiversity, the guideline provides reference.
In Option 2 producer groups, evidence at quality management system (QMS) level is acceptable.</t>
  </si>
  <si>
    <t>P: Does each producer have a wildlife management and conservation plan for the farm business that acknowledges the impact of farming activities on the environment?
C: There shall be a written action plan that aims to enhance habitats and maintain biodiversity on the farm. This can be either an individual plan or a regional activity that the farm is participating in or is covered by. It shall pay special attention to areas of environmental interest being protected and make reference to legal requirements where applicable. The action plan shall include knowledge of integrated pest management practices, nutrient use of crops, conservation sites, water supplies, the impact on other users, etc.</t>
  </si>
  <si>
    <t>P: Biodiversity is enhanced.
C: Available evidence, such as maps, aerial photos, on-farm visual evidence, documents issued by local or national authorities or authorized service providers, should indicate that the biodiversity plan is implemented to enhance biodiversity, for example via one or more of the following practices:
1) Restoring, improving, or enlarging fragments of any size of:
a) Forests, wetlands, mangroves, grasslands, peatlands, etc.
b) Areas with legal protection or areas effectively protected by other means (e.g., protected areas with relevant categories of the International Union for Conservation of Nature (IUCN))
c) Areas recognized as “High Conservation Value” (HCV) areas
2) Avoiding or controlling invasive alien species
3) Other actions by the producer and partners
With regard to protection of biodiversity, the guideline provides reference.
In Option 2 producer groups, evidence at quality management system (QMS) level is acceptable.</t>
  </si>
  <si>
    <t>P: Has the producer considered how to enhance the environment for the benefit of the local community and flora and fauna? Is this policy compatible with sustainable commercial agricultural production and does it strive to minimize environmental impact of the agricultural activity?
C: There should be tangible actions and initiatives that can be demonstrated 1) by the producer either on the production site or at the local scale or at the regional scale 2) by participation in a group that is active in environmental support schemes concerned with habitat quality and habitat elements. There is a commitment within the conservation plan to undertake a baseline audit of the current levels, location, condition, etc. of the fauna and flora on the farm, so as to enable actions to be planned. Within the conservation plan, there is a clear list of priorities and actions to enhance habitats for fauna and flora, where viable, and to increase bio-diversity on the farm.</t>
  </si>
  <si>
    <t>P: Unproductive sites are used as ecological focus area to protect and enhance biodiversity.
C: Available evidence should indicate that unproductive sites (low-lying wet areas, woodlands, headland strips, or areas of impoverished soil, etc.) are addressed in the biodiversity plan and used to protect or enhance biodiversity.
The evidence used in the previous three principles and criteria on biodiversity, if applied in on-farm unproductive sites, can be accepted here too.</t>
  </si>
  <si>
    <t>P: Has consideration been given to the conversion of unproductive sites (e.g. low-lying wet areas, woodlands, headland strips, or areas of impoverished soil, etc.) to ecological focus areas for the encouragement of natural flora and fauna?
C: There should be a plan to convert unproductive sites and identified areas that give priority to ecology into conservation areas, where viable.</t>
  </si>
  <si>
    <t>P: On the farm (within the farm boundaries), no areas with legally recognized conservation value (or effectively protected by other means) have been converted into agricultural areas or into other uses since 1 January 2014.
C: Available evidence, such as maps, aerial photos, or documents issued by local or national authorities or authorized service providers, shall indicate that since 1 January 2014, no conversion into agricultural area or into other uses has occurred in parts of the farm (within the farm boundaries) that fulfils the following characteristic:
- Areas where legal protection prevents such conversions (protected areas recognized by national or local legislation, areas with relevant categories of the International Union for Conservation of Nature (IUCN), areas that are protected via other effective means, etc.)</t>
  </si>
  <si>
    <t>P: On the farm (within the farm boundaries), areas with legally recognized conservation value (or effectively protected by other means) which had been converted into agricultural areas or into other uses between 1 January 2008 and 1 January 2014 are already restored, under restoration, or will enter binding restoration.
C: Available evidence, such as maps, aerial photos, or documents issued by local or national authorities or authorized service providers, shall indicate that restoration has been completed, or is in implementation or under planning for binding implementation, to recover the entire extent of the parts of the farm (within the farm boundaries) that fulfils the characteristic below, where those parts of the farm had been converted into agricultural area or into other uses between 1 January 2008 and 1 January 2014:
- Areas where legal protection prevents such conversions (protected areas recognized by national or local legislation, areas with relevant categories of the International Union for Conservation of Nature (IUCN), areas that are protected via other effective means, etc.)</t>
  </si>
  <si>
    <t>P: Management of biodiversity is supported with metrics.
C: Acceptable metrics allow calculating, at minimum, the following:
- The total area (in ha or m2) of natural or seminatural ecosystems and habitats, legally recognized protected areas, or areas effectively protected by other means (on 1 January of the certification body (CB) audit year)
- The total area (in ha or m2) converted into agricultural use or into other uses between 1 January 2008 and 1 January 2014 (on 1 January of the CB audit year)
- The total area (in ha or m2) that has already been restored (on 1 January of the CB audit year)
- The total area (in ha or m2) that is under restoration (on 1 January of the CB audit year)
- The total area (in ha or m2) that is planned for binding restoration (on 1 January of the CB audit year)
Additional biodiversity aspects/metrics can also be calculated, where applicable.
In Option 2 producer groups, evidence at quality management system (QMS) level is acceptable. Results (data) on metrics at producer group and farm level should be available to indicate compliance.</t>
  </si>
  <si>
    <t>P: On-farm energy use is monitored.
C: There shall be records of on-farm energy use (e.g., invoices detailing energy consumption). The producer (or, where applicable, the quality management system (QMS) manager) shall be aware of where and how energy is consumed on the farm and through farming practices. In the absence of energy meters (e.g., for small producers), estimations are acceptable.
In Option 2 producer groups, evidence at QMS level is acceptable.</t>
  </si>
  <si>
    <t xml:space="preserve">P: Can the producer show monitoring of on-farm energy use? 
C: Energy use records exist (e.g. invoices where energy consumption is detailed). The producer/producer group is aware of where and how energy is consumed on the farm and through farming practices. Farming equipment shall be selected and maintained for optimum energy consumption. </t>
  </si>
  <si>
    <t>P: Based on the results of the monitoring, there is a plan to improve energy efficiency on the farm.
C: A documented plan identifying opportunities to improve energy efficiency shall be available.
The plan can be a multiyear plan if the specific reality of the producer requires it.</t>
  </si>
  <si>
    <t>P: Based on the result of the monitoring, is there a plan to improve energy efficiency on the farm?
C: A written plan identifying opportunities to improve energy efficiency is available.</t>
  </si>
  <si>
    <t>P: The plan to improve energy efficiency considers minimizing the use of nonrenewable energy.
C: The producer shall consider reducing the use of nonrenewable energy to the lowest possible and using renewable energy instead.</t>
  </si>
  <si>
    <t>P: Does the plan to improve energy efficiency consider minimizing the use of non-renewable energy?
C: Producers consider reducing the use of non-renewable energies to a minimum possible and use renewable ones.</t>
  </si>
  <si>
    <t>P: Management of energy is supported with metrics.
C: Acceptable metrics allow calculating, at minimum, the following:
- The total energy use on the farm for each energy source/month
- The proportion of renewable vs. nonrenewable energy in the energy source
Additional calculations can include, for example:
- The amount of energy imported into the farm (e.g., from the grid)
- The amount of energy generated at producer level (e.g., through solar panels, with fuels)
- The amount of energy exported (e.g., to the grid)
Metrics should refer to sources of energy, the farm’s various production sites, ha of land under cultivation, units of time (e.g., growing cycle), nonrenewable and renewable energy sources, the amounts of energy per kg of product and ha of production, and/or the amounts listed above per kg of product.
In Option 2 producer groups, evidence at quality management system (QMS) level is acceptable. Results (data) on metrics at producer group and farm level should be available to indicate compliance.</t>
  </si>
  <si>
    <t>P: The farm contributes to reducing GHG* emissions and removing them from the atmosphere.
*Greenhouse gas (GHG) emissions refer to carbon dioxide (CO₂), methane (CH₄), nitrous oxide (N₂O), and fluorinated gases. Due to their varying potential to contribute to global warming, they are sometimes calculated as CO₂ equivalents (CO₂e).
C: Available evidence should indicate that the producer has awareness and knowledge of how on-farm practices can contribute to reducing GHG emissions and removing them from the atmosphere, for example in connection to energy, soil health, fertilizers, and food waste.
In Option 2 producer groups, evidence at quality management system (QMS) level is acceptable.</t>
  </si>
  <si>
    <t>P: The farm enables the formation of organic carbon in soils and in biomass.
C: Available evidence should indicate that the producer is preparing to implement, or already implementing, agricultural practices that enable the formation of organic carbon in soils and in biomass, for example:
- Crop residue management (burying residues, seeding on residues)
- Use of cover crops in crop rotation, diversification of crop rotation, minimum or no tillage
- Reduction of nutrient release in fertilizer management
- Restoration of ecosystems
- Carbon farming and practices to capture carbon in soil and biomass
In Option 2 producer groups, evidence at quality management system (QMS) level is acceptable.</t>
  </si>
  <si>
    <t>P: The farm’s contribution to reducing and removing greenhouse gases (GHGs) from the atmosphere is supported with metrics.
C: Acceptable metrics include the following:
At minimum, the GHG equivalence of the total amount of energy use on the farm (in CO2e/ha/month and CO2e/kg/month).
Additional calculations can include, for example:
- GHG equivalence of other amounts of energy that have been calculated for the farm
- GHG equivalence as related to, for example, soil and biomass, carbon farming, or environmental footprint
Metrics should refer to the farm’s various production sites, units of time (e.g., growing cycles), and to GHG per kg of product and ha of production.
In Option 2 producer groups, evidence at quality management system (QMS) level is acceptable. Results (data) on metrics at group and farm level should be available to indicate compliance.</t>
  </si>
  <si>
    <t>P: A waste management system is implemented.
C: A waste management system addressing potential contamination of product or the environment (air, soil, substrate, and water) shall:
- Be documented and current
- Address collection, storage, and disposal of waste material, including plant protection products, fertilizers, wastewater, drainage, and packaging material, where applicable
- Addresses potential for contamination of nearby water sources, roadways, and adjacent land</t>
  </si>
  <si>
    <t>P: Is there a documented farm waste management plan to avoid and/or minimize wastage and pollution to the extent possible, and does the waste management plan include adequate provisions for waste disposal?
C: A comprehensive, current, and documented plan that covers wastage reduction, pollution, and waste recycling is available. Air, soil, and water contamination shall be considered where relevant along with all products and sources identified in the plan. For aquaculture, cross-reference with Aquaculture module.</t>
  </si>
  <si>
    <t>P: Waste products and sources of pollution are identified in all areas of the farm.
C: Possible waste products (paper, cardboard, plastic, oil, etc.) and sources of pollution (fertilizer excess, exhaust smoke, oil, fuel, noise, effluent, chemicals, etc.) associated with farm processes shall be identified.
In Option 2 producer groups, evidence at quality management system (QMS) level is acceptable.</t>
  </si>
  <si>
    <t xml:space="preserve">P: Have possible waste products and sources of pollution been identified in all areas of the farm?
C: Possible waste products (e.g. paper, cardboard, plastic, oil) and sources of pollution (e.g. fertilizer excess, exhaust smoke, oil, fuel, noise, effluent, chemicals, sheep-dip, feed waste, algae produced during net cleaning) produced by the farm processes have been listed.
For crops, producers shall also take into consideration surplus application mix and tank washings. </t>
  </si>
  <si>
    <t>P: All forklifts and other driven transport trolleys are clean and well maintained and of a suitable type to avoid contamination through emissions.
C: Internal transport should be maintained so as to avoid product contamination, with special attention to fume emissions. Forklifts and other driven transport trolleys should be electric or gas-driven.</t>
  </si>
  <si>
    <t xml:space="preserve">P: Are all forklifts and other driven transport trolleys clean and well maintained and of a suitable type to avoid contamination through emissions? 
C: Internal transport should be maintained in a manner to avoid produce contamination, with special attention to fume emissions. Forklifts and other driven transport trolleys should be electric or gas-driven. </t>
  </si>
  <si>
    <t>P: Holding areas for diesel and other fuel oil tanks are environmentally safe.
C: Holding areas shall be maintained in a manner that mitigates risks to the environment. The minimum requirement is a bunded, impervious area able to contain at least 110% of the volume of the largest tank stored within it. In an environmentally sensitive area, the capacity shall be 165% of the volume of the largest tank.</t>
  </si>
  <si>
    <t>P: Are holding areas for diesel and other fuel oil tanks environmentally safe?
C: All fuel storage tanks shall conform to the local requirements. When there are no local requirements to contain spillage, the minimum is bunded areas, which shall be impervious and be able to contain at least 110 % of the largest tank stored within it, unless it is in an environmentally sensitive area where the capacity shall then be 165 % of the content of the largest tank. There shall be no-smoking signs displayed and appropriate fire emergency provisions made nearby.</t>
  </si>
  <si>
    <t>P: Organic waste is managed in an appropriate manner to reduce the risk of contamination of the environment.
C: Organic waste material should be composted and used for soil conditioning. The composting method should mitigate the risk of pest, disease, or weed carryover.</t>
  </si>
  <si>
    <t>P: Provided there is no risk of pest, disease, and weed carry-over, are organic wastes composted on the farm and recycled?
C: Organic waste material is composted and used for soil conditioning. The composting method ensures that there is no risk of pest, disease, or weed carry-over. For aquaculture, cross-reference with Aquaculture module.</t>
  </si>
  <si>
    <t>P: The water used for washing and cleaning purposes is disposed of in a manner that minimizes the environmental, health, and safety impact.
C: Wastewater resulting from washing of contaminated machinery (spray equipment, personal protective equipment (PPE), hydrocoolers, etc.) shall be disposed of in a way that does not pose a risk to the environment or human health. Drainage shall not pose a risk to water sources or contaminate the delivery systems.</t>
  </si>
  <si>
    <t>P: Is the water used for washing and cleaning purposes disposed of in a manner that ensures the minimum health and safety risks and environmental impact?
C: Waste water resulting from washing of contaminated machinery, e.g. spray equipment, personal protective equipment, hydro-coolers, or buildings with animals, should be collected and disposed of in a way that ensures the minimum impact on the environment and the health and safety of farm staff, visitors and nearby communities as well as legal compliance. For tank washings see Crops Base module.</t>
  </si>
  <si>
    <t>P: Fragments and small pieces of packaging material and other nonproduct waste are removed from the field.
C: Fragments and small pieces of packaging material and nonproduct waste shall be removed from the production site after the specific in-field process is completed.</t>
  </si>
  <si>
    <t xml:space="preserve">P: Are bits of packaging material and other non-produce waste removed from the field? 
C: Bits of packaging material and non-produce waste shall be removed from the field. </t>
  </si>
  <si>
    <t>P: Plastics are managed in a responsible way.
C: There shall be visual evidence that for durable plastic products and for single-use plastic products (seasonal plastics) used in agricultural production:
- Operators have been trained in appropriate operating procedures and practices that minimize release of plastics into the environment.
- Manufacturer specifications are observed to maintain the integrity of plastics throughout their use and retrieval. This refers, for example, to plastics inspection, maintenance, and replacement.
- Retrieved used plastic is stored securely and disposed of in an environmentally sound manner.
- After use, recycling or reusing of plastics is implemented wherever possible.
- Where possible, adoption of alternatives that are more environmentally sustainable than plastics are considered.
In Option 2 producer groups, evidence at quality management system (QMS) level is acceptable.</t>
  </si>
  <si>
    <t>P: Food waste* is prevented and managed.
*Food waste: food that is not channeled for human consumption, animal feed, or bio-based materials.
C: Available evidence indicates that:
Surplus produce** should be redirected for one of the following purposes, in order of preference:
- Human consumption (for processing, social food services, etc.)
- Animal feed
- Bio-based materials
Food waste should be redirected in one of the following ways:
- Recycling, composting, and/or land applications
- Repurposing (e.g., incineration of waste with energy recovery)
- Other forms of disposal
Evidence of food surplus and food waste management should be based on quantitative records (estimations are accepted).
In Option 2 producer groups, evidence at quality management system (QMS) level is acceptable.
**Surplus produce: produce of the farm that is grown and harvested (or unharvested and left in the field) but not distributed to customers.</t>
  </si>
  <si>
    <t>P: Propagation materials are obtained in compliance with variety registration laws, where applicable.
C: There shall be available documentation (empty seed package, plant passport, packing list, invoice, etc.) that states, at minimum, the variety name, batch number, propagation material vendor, and, where available, additional information on seed quality (germination, genetic purity, physical purity, seed health, etc.). Material coming from nurseries that have GLOBALG.A.P. certification for plant propagation material is considered compliant.</t>
  </si>
  <si>
    <t>P: When seeds or propagation material have been purchased in the past 24 months, is there evidence that guarantees they have been obtained in compliance with variety registration laws (in the case mandatory variety registration exists in the respective country)?
C: A document (e.g. empty seed package, plant passport, packing list, or invoice) that states as a minimum variety name, batch number, propagation material vendor, and, where available, additional information on seed quality (germination, genetic purity, physical purity, seed health, etc.) shall be available.
Material coming from nurseries that have GLOBALG.A.P. Plant Propagation Material, equivalent or GLOBALG.A.P. recognized certification is considered compliant.</t>
  </si>
  <si>
    <t>P: Propagation materials are obtained in compliance with intellectual property laws.
C: Where the producer uses registered varieties or rootstock, documents shall be available on request that prove that the propagation materials have been purchased or otherwise obtained in accordance with applicable intellectual property rights regulations. The documents may be the license contract (for starting materials that do not originate from seed, but from vegetative origin), a document or empty seed package that states the variety name, batch number, propagation material vendor, and packing list/delivery note or invoice to demonstrate the amount obtained and identity of all propagation materials used in the last 24 months.
Note: The PLUTO database of UPOV (http://www.upov.int/pluto/en) and the Variety Finder on the website of CPVO (https://cpvoextranet.cpvo.europa.eu/) list all varieties in the world, providing their registration details and the intellectual property protection details for each variety and country.</t>
  </si>
  <si>
    <t>P: Has the propagation material used been obtained in accordance to applicable intellectual property laws?
C: When producers use registered varieties or rootstock, there are written documents available on request that prove that the propagation material used has been obtained in accordance to applicable local intellectual property right laws. These documents may be the license contract (for starting material that does not originate from seed, but from vegetative origin), the plant passport if applicable or, if a plant passport is not required, a document or empty seed package that states, as a minimum, variety name, batch number, propagation material vendor, and packing list/delivery note or invoice to demonstrate size and identity of all propagation material used in the last 24 months. No N/A.
Note: The PLUTO Database of UPOV (http://www.upov.int/pluto/en) and the Variety Finder Tool on the website of CPVO (cpvo.europa.eu) list all varieties in the world, providing their registration details and the intellectual property protection details per variety and country.</t>
  </si>
  <si>
    <t>P: Plant health quality control systems are implemented and recorded for in-house propagation materials.
C: A quality control system that contains a monitoring system for visible signs of pests and diseases shall be in place and current records of the monitoring system shall be available. The term “nursery” shall refer to any place where propagation materials are produced, including in-house selection of grafting materials.
The monitoring system shall include the recording and identification of the mother plant or field of origin crop, as applicable. Recording shall occur at regular, established intervals. If the cultivated trees or plants are intended for own use only (i.e., not sold), in-house records for monitoring and propagation activities shall suffice. Where rootstocks are used, special attention shall be paid to the origin of the rootstocks through documentation.</t>
  </si>
  <si>
    <t xml:space="preserve">P: Are plant health quality control systems operational for in-house nursery propagation?
C: A quality control system that contains a monitoring system for visible signs of pest and diseases is in place and current records of the monitoring system shall be available. Nursery means anywhere propagation material is produced, (including in-house grafting material selection). The monitoring system shall include the recording and identification of the mother plant or field of origin crop, as applicable. Recording shall be at regular established intervals. If the cultivated trees or plants are intended for own use only (i.e. not sold), this will suffice. When rootstocks are used, special attention shall be paid to the origin of the rootstocks through documentation. </t>
  </si>
  <si>
    <t>P: Up-to-date records on all chemical treatments applied on in-house propagation materials are available.
C: Records of all plant protection product treatments applied during the plant propagation period for in-house plant nursery propagation shall be available and include:
- Location
- Date
- Trade name, active ingredient, and preharvest interval of each product 
- Name of applicator
- Justification for application
- Quantity
- Machinery used
This principle and the respective criteria apply primarily to short cycle crops, where the treatment of propagation materials affect food safety. It would not apply to most fruit trees, where propagation and active production are separated by longer periods of time.</t>
  </si>
  <si>
    <t>P: Are PPP treatments recorded for in-house nursery propagation materials applied during the plant propagation period?
C: Records of all PPP treatments applied during the plant propagation period for in-house plant nursery propagation are available and include location, date, trade name and active ingredient, operator, authorized by, justification, quantity, and machinery used.</t>
  </si>
  <si>
    <t>P: Information on chemical treatments is available for purchased propagation materials.
C: Records with the name(s) of chemical product(s) applied on propagation materials by the supplier shall be available on request. This can be in the form of:
- Application records maintained by the supplier
- Information on seed packages
- List with names of plant protection products applied
Producers sourcing from suppliers who have GLOBALG.A.P. certification for plant propagation material, or for an equivalent or GLOBALG.A.P. recognized certification is considered compliant.
“N/A” for perennial crops.</t>
  </si>
  <si>
    <t>P: Is the purchased propagation material (seed, rootstocks, seedlings, plantlets, cuttings) accompanied by information of chemical treatments done by the supplier?
C: Records with the name(s) of the chemical product(s) used by the supplier on the propagation material (e.g. maintaining records/ seed packages, list with the names of the plant protection product (PPP) used, etc.) are available on request. 
Suppliers who hold a GLOBALG.A.P. Plant Propagation Material, equivalent or GLOBALG.A.P. recognized certificate are considered compliant with the control point. N/A for perennial crops.</t>
  </si>
  <si>
    <t>P: A procedure for use and handling of genetically modified (GM) materials is available.
C: An implemented documented procedure that explains how GM materials (crops and trials) are grown and handled shall be available.</t>
  </si>
  <si>
    <t>P: Is there a plan for handling genetically modified (GM) material (i.e. crops and trials) identifying strategies to minimize contamination risks (e.g. such as accidental mixing of adjacent non-GM crops) and maintaining product integrity?
C: A written plan that explains how GM materials (e.g. crops and trials) are handled and stored to minimize risk of contamination with conventional material and to maintain product integrity is available.</t>
  </si>
  <si>
    <t>P: Growing of genetically modified crops and/or trials is subject to the prevailing regulations in the country of production.
C: The producer shall have a copy of the prevailing regulations in the country of production and comply accordingly. Records shall be kept of the specific modification and/or the unique identifier. Specific husbandry and management advice shall be obtained.</t>
  </si>
  <si>
    <t xml:space="preserve">P: Does the planting of or trials with genetically modified organisms (GMOs) comply with all applicable legislation in the country of production?
C: The registered farm or group of registered farms have a copy of the legislation applicable in the country of production and comply accordingly. Records shall be kept of the specific modification and/or the unique identifier. Specific husbandry and management advice shall be obtained. </t>
  </si>
  <si>
    <t>P: Is there documentation available of when the producer grows GMOs? 
C: If GMO cultivars and/or products derived from genetic modification are used, records of planting, use or production of GMO cultivars and/or products derived from genetic modification are maintained.</t>
  </si>
  <si>
    <t>P: The producer’s direct clients have been informed of the genetically modified organism (GMO) status of the product.
C: Documented evidence of communication shall be kept and shall allow verification that all products supplied to direct clients meet the agreed requirements.</t>
  </si>
  <si>
    <t xml:space="preserve">P: Have the producer’s direct clients been informed of the GMO status of the product?
C: Documented evidence of communication shall be provided and shall allow verification that all material supplied to direct clients is according to customer requirements. </t>
  </si>
  <si>
    <t>P: Adventitious mixing of genetically modified (GM) crops with conventional crops is avoided.
C: A visual assessment of the identification of GM crops and the integrity of the storage shall be made.</t>
  </si>
  <si>
    <t>P: Are GM crops stored separately from other crops to avoid adventitious mixing?
C: A visual assessment of the integrity and identification of GM crops storage shall be made.</t>
  </si>
  <si>
    <t>P: To improve and optimize soil health, the producer has a soil management plan.
C: The producer shall demonstrate that consideration has been given to the nutritional needs of the crop and to maintaining soil fertility. Records of soil analyses and crop-specific information shall be available as evidence.</t>
  </si>
  <si>
    <t>P: Does the producer have a soil management plan?
C: The producer shall demonstrate that consideration has been given to the nutritional needs of the crop and to maintaining soil fertility. Records of analyses and/or crop-specific literature shall be available as evidence. 
Flowers and ornamentals producers shall perform calculations at least once for every single crop harvested and on a justified regular basis (e.g. every 2 weeks in closed systems) for continuously harvested crops. (Analysis may be conducted with on-farm equipment or mobile kits). No N/A.</t>
  </si>
  <si>
    <t>P: Soil maps have been prepared for the farm.
C: The types of soil should be identified for each site, based on a soil profile, soil analysis, or local (regional) cartographic soil type map.</t>
  </si>
  <si>
    <t>P: Have soil maps been prepared for the farm?
C: The types of soil are identified for each site, based on a soil profile or soil analysis or local (regional) cartographic soil-type map.</t>
  </si>
  <si>
    <t>P: Crop rotation for annual crops is implemented, where feasible.
C: When rotations of annual crops to improve soil structure and minimize soil-borne pests and diseases are carried out, this shall be verifiable from planting dates or crop or field records. Records shall exist for the previous two-year rotation.</t>
  </si>
  <si>
    <t>P: Is there, where feasible, crop rotation for annual crops? 
C: When rotations of annual crops to improve soil structure and minimize soil borne pests and diseases are done, this can be verified from planting date and/or PPP application records. Records shall exist for the previous 2-year rotation.</t>
  </si>
  <si>
    <t>P: Techniques have been used to improve or maintain soil structure and avoid soil compaction.
C: There shall be evidence of the application of techniques (use of deep-rooting green crops, drainage, subsoiling, use of low-pressure tires, tramlines, permanent row marking, etc.) that are suitable for use on the land and, where possible, minimize, isolate, or eliminate soil compaction.</t>
  </si>
  <si>
    <t>P: Have techniques been used to improve or maintain soil structure and avoid soil compaction?
C: There is evidence of techniques applied (e.g. use of deep-rooting green crops, drainage, subsoiling, use of low pressure tires, tramlines, permanent row marking, avoiding in-row plowing, smearing, poaching,) that are suitable for use on the land and, where possible, minimize, isolate, or eliminate soil compaction, etc.</t>
  </si>
  <si>
    <t>P: The producer uses techniques to reduce the possibility of soil erosion.
C: There shall be evidence of control practices and remedial measures (mulching, crossline techniques on slopes, drains, sowing grass or green fertilizers, trees and shrubs on the borders of sites, etc.) to minimize soil erosion (from water, wind, etc.).</t>
  </si>
  <si>
    <t>P: Does the producer use techniques to reduce the possibility of soil erosion?
C: There is evidence of control practices and remedial measures (e.g. mulching, cross line techniques on slopes, drains, sowing grass or green fertilizers, trees and bushes on borders of sites, etc.) to minimize soil erosion (e.g. water, wind).</t>
  </si>
  <si>
    <t>P: There is documented justification for the use of soil fumigants.
C: There shall be documented evidence and justification for the use of soil fumigants, including targeted problem, location, date, active ingredient, doses, method of application, and operator. Methyl bromide shall never be used as a soil fumigant.</t>
  </si>
  <si>
    <t xml:space="preserve">P: Is there a written justification for the use of soil fumigants?
C: There is written evidence and justification for the use of soil fumigants including location, date, active ingredient, doses, method of application and operator. The use of methyl bromide as a soil fumigant is not permitted. </t>
  </si>
  <si>
    <t>P: The preplanting interval is complied with.
C: The preplanting interval shall be recorded.</t>
  </si>
  <si>
    <t>P: Is any pre-planting interval complied with prior to planting? 
C: Pre-planting interval shall be recorded.</t>
  </si>
  <si>
    <t>P: The producer participates in substrate recycling.
C: The producer should keep records documenting dates and quantities of recycled substrate. Invoices/Loading dockets are acceptable. If there is no participation in an available recycling program, it should be justified. Participation in an off-farm recycling program is acceptable.</t>
  </si>
  <si>
    <t>P: Does the producer participate in substrate recycling programs for substrates where available?
C: The producer keeps records documenting quantities recycled and dates. Invoices/loading dockets are acceptable. If there is no participation in a recycling program available, it should be justified.</t>
  </si>
  <si>
    <t>P: Records are kept of any chemicals used to sterilize substrates for reuse.
C: If substrates are sterilized on the farm, the name or reference of the field, orchard, or greenhouse shall be recorded.
If substrates are sterilized off-farm, the name and location of the company that sterilizes the substrate shall be recorded.
In all cases, the following shall all be correctly recorded:
- Dates of sterilization (day/month/year)
- Name and active ingredient used
- Machinery used (e.g., 1000l tank)
- Method used (drenching, fogging, etc.)
- Operator’s name (person who actually applied the chemicals and performed the sterilization)
- Preplanting interval
Where applicable and feasible, steaming or nonchemical alternatives shall be used for sterilizing substrates that will be reused.</t>
  </si>
  <si>
    <t xml:space="preserve">P: If chemicals are used to sterilize substrates for reuse, have the location, the date of sterilization, type of chemical, method of sterilization, name of the operator and pre-planting interval been recorded?
C: When the substrates are sterilized on the farm, the name or reference of the field, orchard, or greenhouse is recorded. If sterilized off farm, then the name and location of the company that sterilizes the substrate are recorded. The following are all correctly recorded: The dates of sterilization (day/month/year), the name and active ingredient, the machinery (e.g. 1000 l tank, etc.), the method (e.g. drenching, fogging, etc.), the operator’s name (i.e. the person who actually applied the chemicals and did the sterilization), and the pre-planting interval. </t>
  </si>
  <si>
    <t>P: Substrates of natural origins do not come from designated conservation areas.
C: There shall be records that attest to the source of the substrate of natural origin being used. These records shall demonstrate that the substrate does not come from designated conservation areas.
Opportunities to decrease the use of peat shall be considered.</t>
  </si>
  <si>
    <t>P: If a substrate of natural origin is used, can it be demonstrated that it does not come from designated conservation areas?
C: Records exist that attest the source of the substrate of natural origin being used. These records demonstrate that the substrate does not come from designated conservation areas.</t>
  </si>
  <si>
    <t>P: Up-to-date records of all fertilizer and biostimulant applications are kept.
C: Records shall be kept of each fertilizer (organic and inorganic) and biostimulant application, including in hydroponic and fertigation systems.</t>
  </si>
  <si>
    <t>P: Do records of all applications of soil and foliar fertilizers, both organic and inorganic, include the following criteria: 
Field, orchard or greenhouse reference and crop?
C: Records shall be kept of all fertilizer applications, detailing the geographical area and the name or reference of the field, orchard or greenhouse where the registered product crop is located. Records shall also be kept for hydroponic situations and where fertigation is used. No N/A.</t>
  </si>
  <si>
    <t>P: The records of all fertilizer applications shall include:
C: Geographical area and the name or reference of the field, orchard, or greenhouse</t>
  </si>
  <si>
    <t>P: The records of all fertilizer applications shall include:
C: Date(s)</t>
  </si>
  <si>
    <t>P: Do records of all applications of soil and foliar fertilizers, both organic and inorganic, include the following criteria: 
Application dates?
C: The exact dates (day, month and year) of the application are detailed in the records of all fertilizer applications. No N/A.</t>
  </si>
  <si>
    <t>P: The records of all fertilizer applications shall include:
C: Name and type</t>
  </si>
  <si>
    <t>P: Do records of all applications of soil and foliar fertilizers, both organic and inorganic, include the following criteria: 
Applied fertilizer types?
C: The trade name, type of fertilizer (e.g. NPK), and concentrations (e.g. 17-17-17) are detailed in the records of all fertilizer applications. No N/A.</t>
  </si>
  <si>
    <t>P: The records of all fertilizer applications shall include:
C: Amount (rate or concentration as applicable)</t>
  </si>
  <si>
    <t>P: Do records of all applications of soil and foliar fertilizers, both organic and inorganic, include the following criteria: 
Applied quantities?
C: The amount of product to be applied in weight or volume relative to a unit of area or number of plants or unit of time per volume of fertigation is detailed in the records of all fertilizer applications. The actual quantity applied shall be recorded, as this is not necessarily the same as the recommendation. No N/A.</t>
  </si>
  <si>
    <t>P: Removed in IFA v6
No Method of application in IFA v6
C: Removed in IFA v6
No Method of application in IFA v6</t>
  </si>
  <si>
    <t xml:space="preserve">P: Do records of all applications of soil and foliar fertilizers, both organic and inorganic, include the following criteria: 
Method of application?
C: The method and/or equipment used are detailed in the records of all fertilizer applications. 
In the case the method/equipment is always the same, it is acceptable to record these details only once. If there are various equipment units, these are identified individually. Methods may be e.g. via irrigation or mechanical distribution. Equipment may be e.g. manual or mechanical. No N/A.
</t>
  </si>
  <si>
    <t>P: The records of all fertilizer applications shall include:
C: Name of the applicator to clearly identify the individual or team of workers performing the fertilization</t>
  </si>
  <si>
    <t>P: Do records of all applications of soil and foliar fertilizers, both organic and inorganic, include the following criteria: 
Operator details?
C: The name of the operator who has applied the fertilizer is detailed in the records of all fertilizer applications. 
If a single individual makes all of the applications, it is acceptable to record the operator details only once.
If there is a team of workers performing the fertilization, all of them need to be listed in the records. No N/A.</t>
  </si>
  <si>
    <t>P: Management of fertilizers is supported with metrics.
C: Acceptable metrics allow calculating the following:
The total amounts of potassium, nitrogen, and phosphorus applied on the farm (in kg/crop, kg/month, and kg/ha/month).
Metrics should refer to inorganic and organic fertilizers, units of time (e.g., growing cycle), and amounts of fertilizer per kg of product and ha of production.
In Option 2 producer groups, evidence at quality management system (QMS) level is acceptable. Results (data) on metrics at producer group and farm level should be available to indicate compliance.</t>
  </si>
  <si>
    <t>P: Fertilizers and biostimulants are stored in an appropriate manner that does not compromise food safety.
C: Fertilizers and biostimulants shall be stored in a designated area separate from plant protection products (PPPs) and harvested or packed products.
Cross contamination between fertilizers (organic and inorganic), biostimulants, and PPPs shall be prevented. Use of a physical barrier (wall, sheeting, etc.) may be based upon defined risk.
Fertilizers and biostimulants that are applied together with PPPs (micronutrients, foliar fertilizers, etc.) can be stored with PPPs if both are kept in closed containers.</t>
  </si>
  <si>
    <t>P: Are all fertilizers stored:
Separately from PPPs?
C: The minimum requirement is to prevent physical cross-contamination between fertilizers (organic and inorganic) and PPPs by using a physical barrier (wall, sheeting, etc.). If fertilizers that are applied together with plant protection products (i.e. micronutrients or foliar fertilizers) are packed in a closed container, they can be stored with PPPs.</t>
  </si>
  <si>
    <t>P: Are all fertilizers stored:
Not together with harvested products?
C: Fertilizers shall not be stored with harvested products.</t>
  </si>
  <si>
    <t>P: Is organic fertilizer stored in an appropriate manner that reduces the risk of contamination of the environment?
C: Organic fertilizers shall be stored in a designated area. Appropriate measures, adequate according to the risk assessment in AF 1.2.1, have been taken to prevent the contamination of water sources (e.g. concrete foundation and walls, specially built leak-proof container, etc.) or shall be stored at least 25 meters from water sources.</t>
  </si>
  <si>
    <t>P: Fertilizers and biostimulants are stored in an appropriate manner that reduces the risk of environmental contamination.
C: Fertilizers (organic and inorganic) and biostimulants shall be stored in a designated area. Appropriate measures shall have been taken to prevent the pollution of water sources (concrete foundations, walls, leak-proof container, etc.), or the fertilizers shall be stored at least 25 meters from water sources.
Where necessary, inorganic fertilizers (powders, granules, liquids, etc.) shall be protected from atmospheric influences (sunlight, frost and rain, high temperatures, etc.). Based on a risk assessment (fertilizer type, weather conditions, storage duration and location), plastic coverage may be acceptable. It is permitted to store lime and gypsum in the field.
As long as the storage requirements on the safety data sheet (SDS) are complied with, bulk liquid fertilizers can be stored outside in containers. The storage area shall be well ventilated and free from rainwater or heavy condensation.
Inorganic fertilizers shall be stored in an area that is free from waste, does not constitute a breeding place for rodents, and where spillage and leakage can be cleared away.</t>
  </si>
  <si>
    <t>P: Are all fertilizers stored:
In a covered area?
C: The covered area is suitable to protect all inorganic fertilizers (e.g. powders, granules, or liquids) from atmospheric influences (e.g. sunlight, frost and rain, high temperature). Based on a risk assessment (fertilizer type, weather conditions, storage duration and location), plastic coverage could be acceptable. It is permitted to store lime and gypsum in the field. As long as the storage requirements on the material safety data sheet are complied with, bulk liquid fertilizers can be stored outside in containers.</t>
  </si>
  <si>
    <t xml:space="preserve">P: Are all fertilizers stored:
In a clean area?
C: Inorganic fertilizers (e.g. powders, granules or liquids) are stored in an area that is free from waste, does not constitute a breeding place for rodents, and where spillage and leakage may be cleared away. </t>
  </si>
  <si>
    <t>P: Are all fertilizers stored:
In a dry area?
C: The storage area for all inorganic fertilizers (e.g. powders, granules or liquids) is well ventilated and free from rainwater or heavy condensation. Storage cannot be directly on the soil except for lime/gypsum.</t>
  </si>
  <si>
    <t>P: Are all fertilizers stored:
In an appropriate manner that reduces the risk of contamination of water sources?
C: All fertilizers are stored in a manner that poses minimum risk of contamination to water sources. 
Liquid fertilizer stores/tanks shall be surrounded by an impermeable barrier to contain a capacity to 110 % of the volume of the largest container, if there is no applicable legislation.</t>
  </si>
  <si>
    <t>P: A risk assessment for organic fertilizer is conducted as per intended use.
C: A risk assessment for organic fertilizer shall be documented, conducted prior to use of the organic fertilizer, and it shall consider the following:
- Type of organic fertilizer
- Method of treatment
- Microbial contamination
- Weed/Seed content
- Heavy metal content
- Timing of application
- Placement of application (e.g., in contact with edible portion of the crop)
Procedures shall take into consideration World Health Organization (WHO) guidance.
This also applies to substrates from biogas plants.
For commercially available organic fertilizers, accompanying documentation and certifications of quality and content may be substituted for a risk assessment.</t>
  </si>
  <si>
    <t>P: Has a risk assessment been carried out for organic fertilizer, which, prior to application, considers its source, characteristics and intended use?
C: Documented evidence is available to demonstrate that a food safety and environmental risk assessment for the use of organic fertilizer has been done, and that at least the following have been considered: 
•	Type of organic fertilizer
•	Method of treatment to obtain the organic fertilizer
•	Microbial contamination (plant and human pathogens)
•	Weed/seed content
•	Heavy metal content
•	Timing of application, and placement of organic fertilizer (e.g. direct contact to edible part of crop, ground between crops, etc.).
This also applies to substrates from biogas plants.</t>
  </si>
  <si>
    <t>P: The interval between the application of organic fertilizer and harvest does not compromise food safety.
C: Records shall show that the interval between the use of composted organic fertilizers and harvest does not compromise food safety.
If raw animal manure is used, it shall be incorporated into the soil. The risks associated with the type of raw manure used and intended use shall be evaluated when establishing a preharvest interval, while adhering to the following minimum requirements:
- For tree crops (i.e., trees with the lowest fruit suspended well above the ground, so that the fruit does not come into contact with the soil, and excluding low bushes): Raw manure shall be applied prior to bud burst or on a shorter interval based on the risk assessment, but never shorter than 60 days prior to harvest.
- Leafy greens: Raw manure shall never be applied after planting, regardless of any harvest interval.
- For other crops: Raw manure shall be applied at least 60 days prior to harvest.</t>
  </si>
  <si>
    <t>P: Does the interval between the application of organic fertilizer and the product harvest not compromise food safety?
C: Records show that the interval between use of composted organic fertilizers and harvest does not compromise food safety (see also CB 4.4.2).
When raw animal manure is used, producers shall conduct a risk assessment (CB 4.4.2) and incorporate the raw manure into the soil.
•	For tree crops: Prior to bud burst, or exceptionally it may be incorporated in a shorter interval based on the risk assessment but never shorter than 60 days prior to harvest;
•	For all other crops: At least 60 days prior to harvest for all other crops. In the case of leafy greens (also called potherbs, greens, vegetable greens, leafy greens, or salad greens) it cannot be applied after planting even if the growing cycle is longer than 60 days.
Refer to Annex FV 1.</t>
  </si>
  <si>
    <t>P: The use of human sewage sludge is prohibited on the farm.
C: Human sewage sludge shall never be used in the production of registered crops. The use of human sewage sludge that has been composted or incorporated into a commercially available product is not permitted, regardless of lawful use according to prevailing regulations.</t>
  </si>
  <si>
    <t>P: Does the producer prevent the use of human sewage sludge on the farm?
C: No treated or untreated human sewage sludge is used on the farm for the production of GLOBALG.A.P. registered crops. No N/A.</t>
  </si>
  <si>
    <t>P: The content of major nutrients (nitrogen, phosphorus, potassium) in applied fertilizers is known.
C: Documented evidence/labels detailing major nutrient content (or recognized standard values) shall be available for all fertilizers (organic and inorganic) used on registered crops within the last 24 months.</t>
  </si>
  <si>
    <t>P: Has the producer taken into account the nutrient contribution of organic fertilizer applications?
C: An analysis from the supply is carried out or recognized standard values are used, which take into account the contents of NPK nutrients (nitrogen (N), phosphorus (P), potassium (K)) in organic fertilizer applied in order to avoid soil contamination.</t>
  </si>
  <si>
    <t>P: Removed in IFA v6
No requirement for records on seed/planting rate, sowing/planting date in IFA v6
C: Removed in IFA v6
No requirement for records on seed/planting rate, sowing/planting date in IFA v6</t>
  </si>
  <si>
    <t>P: Does the producer keep records on seed/planting rate, sowing/planting date?
C: Records of sowing/planting, rate/density, and date shall be kept and be available.</t>
  </si>
  <si>
    <t>P: Is the content of major nutrients (NPK) of applied fertilizers known?
C: Documented evidence/labels detailing major nutrient content (or recognized standard values) is available for all fertilizers used on crops grown under GLOBALG.A.P. within the last 24-month period.</t>
  </si>
  <si>
    <t>P: Purchased inorganic fertilizers are accompanied by documented evidence of chemical content, including heavy metals.
C: Documented evidence detailing chemical content, including heavy metals, should be available for all inorganic fertilizers used on registered crops within the last 12 months.</t>
  </si>
  <si>
    <t>P: Are purchased inorganic fertilizers accompanied by documented evidence of chemical content, which includes heavy metals?
C: Documented evidence detailing chemical content, including heavy metals, is available for all inorganic fertilizers used on crops grown under GLOBALG.A.P. within the last 12-month period.</t>
  </si>
  <si>
    <t>P: There is a risk assessment to assess food safety risks for pre- and postharvest water used.
C: There shall be a documented risk assessment for water used for indoor and outdoor production and postharvest activities. The assessment shall cover, at minimum:
- Identification of water sources by means of maps, photographs, drawings (hand drawings are acceptable), or other depictions to identify the location of water source(s), permanent fixtures, and the flow of the water system (including holding systems, reservoirs, or any water captured for reuse), the depiction shall be linked with site maps and an on-farm reference system
- Historical analysis results, where applicable
- The timing of water use (crop growth stage or postharvest)
- The risk of physical, chemical, and microbial contamination
- Methods to address risk associated with water delivery mechanisms, mitigating the risk of cross contamination
- The contact of water with the crop
- The characteristics of the crop and the growth stage or handling
- The quality of the water used for fertilizer, plant protection product, or postharvest applications
- Measures taken to mitigate contamination risk, where appropriate (e.g., preventing human and livestock intrusion with fencing)
- Acceptable thresholds for water quality
- Impact on food safety and fit-for-purpose
- Control of water not intended for use in food production (stored water for grounds maintenance, etc.)
- A minimum requirement of one analysis per season or certification cycle for water used in postharvest activities that comes in contact with the product, the sample to be taken as near the point of application as possible (minimum of one analysis required even when using municipal water sources).
The risk assessment shall be reviewed annually and whenever risks change due to operational changes.</t>
  </si>
  <si>
    <t>P: Has a risk assessment on physical and chemical pollution of water used on pre-harvest activities (e.g. irrigation/fertigation, washings, spraying) been completed and has it been reviewed by the management within the last 12 months?
C: A risk assessment that takes into consideration, at a minimum, the following shall be performed and documented:
•	Identification of the water sources and their historical testing results (if applicable)
•	Method(s) of application (see Annex CB 1 for examples)
•	Timing of water use (during crop growth stage)
•	Contact of water with the crop
•	Characteristics of the crop and the growth stage
•	Purity of the water used for PPP applications
PPP must be mixed in water whose quality does not compromise the effectiveness of the application. Any dissolved soil, organic matter or minerals in the water can neutralize the chemicals. For guidance, producers must obtain the required water standards from the product label, the literature provided by the chemical manufacturers, or seek advice from a qualified agronomist.
The risk assessment shall be reviewed by the management every year and updated any time there is a change made to the system or a situation occurs that could introduce an opportunity to contaminate the system. The risk assessment shall address potential physical (e.g. excessive sediment load, rubbish, plastic bags, bottles) and chemical hazards and hazard control procedures for the water distribution system.</t>
  </si>
  <si>
    <t>P: Is there evidence of a risk assessment covering the microbiological quality of the water used in all pre-harvest operations?
C: A written risk assessment of microbiological quality of the water is conducted. It includes water source, proximity to potential sources of contamination, application timing (growth stage of the crop), application method, and placement of application (harvestable part of the crop, other parts of the crop, ground between crops, etc.).</t>
  </si>
  <si>
    <t>P: Is water not intended for use in food production, if available on site, managed to minimize food safety risks?
C: If water from an untested source (e.g. rain water collection, cisterns, etc.) is stored on site or near the handling area, it shall be labeled as not for food handling use. Workers shall be trained on what applications of the water are allowed (e.g. watering lawns, washing external windows, etc.).</t>
  </si>
  <si>
    <t>P: A risk assessment has been undertaken to evaluate environmental issues for water management on the farm (pre- and postharvest).
C: There shall be a documented risk assessment for water used for indoor and outdoor production and postharvest activities. At minimum, the assessment shall identify environmental impacts on and of:
- Water sources
- Distribution systems
- Irrigation methods
- Significant water uses for other activities on the farm
- Impact of own farming activities on off-farm environments
The risk assessment shall be reviewed annually or whenever changes to risks occur.</t>
  </si>
  <si>
    <t>P: Has a risk assessment been undertaken that evaluates environmental issues for water management on the farm and has it been reviewed by the management within the previous 12 months?
C: There is a documented risk assessment that identifies environmental impacts of the water sources, distribution system and irrigation and crop washing usages. In addition, the risk assessment shall take into consideration the impact of own farming activities on off-farm environments, where information is known to be available. The risk assessment shall be completed, fully implemented and it shall be reviewed and approved annually by the management. See ‘Annex AF 1 GLOBALG.A.P. Guideline: Risk Assessment - General’ and ‘Annex CB 1 GLOBALG.A.P. Guideline: Responsible On-Farm Water Management for Crops’ for further guidance. No N/A.</t>
  </si>
  <si>
    <t>P: A water management plan is available.
C: A documented water management plan shall:
- Be reviewed at least annually, based on the reviewed risk assessments
- Assess the need for maintenance of irrigation and other water delivery equipment
- Identify worker training required to support maintenance and repairs
- Be either an individual or a regional plan if participation in a community irrigation system is documented
- Include reference to water analysis
- Include corrective actions taken related to water quality</t>
  </si>
  <si>
    <t>P: Is there a water management plan available that identifies water sources and measures to ensure the efficiency of application and which management has approved within the previous 12 months?
C: There is a written and implemented action plan, approved by the management within the previous 12 months, which identifies water sources and measures to ensure efficient use and application.
The plan shall include one or more of the following: Maps (see AF 1.1.1), photographs, drawings (hand drawings are acceptable) or other means to identify the location of water source(s), permanent fixtures and the flow of the water system (including holding systems, reservoirs or any water captured for re-use).
Permanent fixtures, including wells, gates, reservoirs, valves, returns and other above-ground features that make up a complete irrigation system, shall be documented in such a manner as to enable location in the field. The plan shall also assess the need for the maintenance of irrigation equipment. Training and/or retraining of personnel responsible for the oversight or performance duties shall be provided. Short and long-term plans for improvement, with timescales where deficiencies exist, shall be included. This can either be an individual plan or a regional activity that the farm may be participating in or is covered by such activities.</t>
  </si>
  <si>
    <t>P: Actions are taken to complement on-farm water management with off-farm activities (while recognizing that the legal scope of the producer is on the farm).
C: Available evidence should indicate awareness of the producer on (or participation in) projects, joint action, or collaboration on water management with stakeholders in the neighboring catchment area, watershed, landscape, or beyond, for example with other producers, sector- or crop-specific initiatives, nongovernmental organizations, etc.</t>
  </si>
  <si>
    <t>P: Water use at farm level has valid permits/licenses where legally required.
C: Valid permits/licenses issued by the competent authority shall be available for all of the following:
- Farm water extraction
- Water storage infrastructure
- On-farm water usage including but not limited to irrigation, product washing, and flotation processes
- Water discharge into river courses or other environmentally sensitive areas, where legally required
These permits/licenses shall be available for the certification body (CB) audit and have valid dates.
If these are not available where required, there shall be evidence that the producer has actively applied for the permit(s), the approval is in process, and there is no clear evidence of an official prohibition for using the relevant water source(s).</t>
  </si>
  <si>
    <t>P: Where legally required, are there valid permits/licenses available for all farm water extraction, water storage infrastructure, on-farm usage and, where appropriate, any subsequent water discharge?
C: There are valid permits/licenses available issued by the competent authority for all farm water extraction; water storage infrastructure; all on-farm water usage including but not restricted to irrigation, product washing or flotation processes; and where legally required, for water discharge into river courses or other environmentally sensitive areas. These permits/licenses shall be available for inspection and have valid dates.</t>
  </si>
  <si>
    <t>P: Restrictions indicated in water permits/licenses are complied with.
C: It is not unusual for specific conditions to be set in the permits/licenses, such as hourly, daily, weekly, monthly, or yearly extraction volumes or usage rates.
Equipment used for monitoring extraction volumes shall be in the correct location to provide accurate readings.
Records shall be maintained and available to demonstrate that these conditions are being met.</t>
  </si>
  <si>
    <t>P: Where the water permits/licenses indicate specific restrictions, do the water usage and discharge records confirm that the management has complied with these?
C: It is not unusual for specific conditions to be set in the permits/licenses, such as hourly, daily, weekly, monthly or yearly extraction volumes or usage rates. Records shall be maintained and available to demonstrate that these conditions are being met.</t>
  </si>
  <si>
    <t>P: Where feasible, measures have been implemented to collect water and, where appropriate, to recycle.
C: Water collection and/or recycling shall be implemented where economically and practically feasible (from building roofs, greenhouses, etc.).
Water collection or recycling does not refer only to rainwater. Collection from watercourses is not encouraged.</t>
  </si>
  <si>
    <t>P: Where feasible, have measures been implemented to collect water and, where appropriate, to recycle taking into consideration all food safety aspects?
C: Water collection is recommended where it is commercially and practically feasible, e.g. from building roofs, glasshouses, etc. Collection from watercourses within the farm perimeters may need legal permits from the authorities.</t>
  </si>
  <si>
    <t>P: Water storage facilities are present and well maintained to take advantage of periods of maximum water availability.
C: Where the farm is located in areas of seasonal water availability, there should be water storage facilities for water use during periods when water availability is low. These should be in a good state of repair and appropriately fenced/secured to prevent accidents.</t>
  </si>
  <si>
    <t>P: Are water storage facilities present and well maintained to take advantage of periods of maximum water availability?
C: Where the farm is located in areas of seasonal water availability, there are water storage facilities for water use during periods when water availability is low. Where required, they are legally authorized, in a good state of repair, and appropriately fenced/secured to prevent accidents.</t>
  </si>
  <si>
    <t>P: Storage of water does not pose any food safety risks.
C: If tanks, cisterns, or other containers are used to store water, risks to stored water or products shall be identified. If water storage containers are open to the air, the possibility of contamination shall be addressed. The container shall not be a source of contamination for the water, and the quality of the water held within it shall be appropriate for the intended use.</t>
  </si>
  <si>
    <t xml:space="preserve">P: If agricultural water is stored, are tanks, containers, and/or cisterns not a source of contamination for water or product?
C: If water storage tanks, containers, and/or cisterns are used, they should be cleaned, maintained, and stored in a manner that ensures the water contained within will not be a source of contamination. </t>
  </si>
  <si>
    <t>P: Water is analyzed for food safety, in accordance with the risk assessment.
C: Water shall be analyzed for food safety at a frequency consistent with the risk assessment and current sector-specific standards or relevant regulations. Water analysis shall be part of the water management plan and completed at least once per year, or more frequently if required by the risk assessment (e.g., in controlled environment agriculture (CEA) production).
A minimum of one analysis per season or certification cycle shall be required on water that comes into contact with products during postharvest processing, with samples taken as near the point of application as possible. A minimum of one analysis shall be required even when using municipal water sources.
The water analysis shall reflect the nature and extent of the water system, the scope of production (type of product, applications, harvesting, handling, water sources, etc.). Where different water sources are used, they shall each be sampled.
Samples shall be taken from locations that are representative of the water source, usually as close to the point of application as possible.
Analysis shall be performed during the time of water use on products and during the period of highest risk.
There shall be a documented procedure for water analysis, including:
- Frequency of sampling
- Person responsible for sampling
- Method of sample collection
- Laboratory analyzing the samples
- Location sampled
Records of all analysis shall be maintained.</t>
  </si>
  <si>
    <t>P: Is water used on pre-harvest activities analyzed at a frequency in line with the risk assessment (CB 5.3.2) taking into account current sector specific standards?
C: Water testing shall be part of the water management plan as directed by the water risk assessment and current sector specific standards or relevant regulations for the crops being grown. There shall be a written procedure for water testing during the production and harvest season, which includes frequency of sampling, who is taking the samples, where the sample is taken, how the sample is collected, the type of test, and the acceptance criteria. 
NA for sub-scope Flowers and Ornamentals.</t>
  </si>
  <si>
    <t>P: In case of leafy greens (also called potherbs, greens, vegetable greens, leafy greens, or salad greens); is water used on pre-harvest activities analyzed as part of the risk assessment and at a frequency in line with that risk assessment (FV 4.1.1) and no less than indicated in Annex FV 1?
C: GLOBALG.A.P. producers shall comply with the local applicable limits for microbiological contaminants in the water used on pre-harvest activities, and in their absence use the WHO recommendations as a reference for the decision making process for preventive and/or corrective actions (see Annex FV 1). Compliance with the applicable thresholds shall be verified through water tests carried out in a frequency as indicated by the decision tree in Annex FV 1 (risk assessment).Water testing regime shall reflect the nature and extent of the water system as well as the type of product. Where substantiallly different water sources are used, they shall be considered separately with regard to sampling. Where one water source services multiple systems or farms it may be possible to treat this as the single origin for sampling purposes. Samples from field level shall be taken from places that are more representative of the water source, usually as close to the point of application as possible.</t>
  </si>
  <si>
    <t>P: For all crops not mentioned under FV 4.1.2a; is water used on pre-harvest activities analyzed as part of the risk assessment, at a frequency in line with that risk assessment (FV 4.1.1), and no less than indicated in Annex FV 1?
C: GLOBALG.A.P. producers shall comply with the local applicable limits for microbiological contaminants in the water used on pre-harvest activities, and in their absence use the WHO recommendations as a reference for the decision making process for preventive and/or corrective actions (see Annex FV 1). Compliance with the applicable thresholds shall be verified through water tests carried out in a frequency as indicated by the decision tree in Annex FV 1 (risk assessment).
Water testing regime shall reflect the nature and extent of the water system as well as the type of product. Where substantially different water sources are used, they shall be considered separately with regard to sampling. Where one water source services multiple systems or farms it may be possible to treat this as the single origin for sampling purposes.
Samples from field level shall be taken from places that are more representative of the water source, usually as close to the point of application as possible.</t>
  </si>
  <si>
    <t>P: Corrective actions are taken based on results from the risk assessment and results of the water analysis.
C: There shall be available documentation of corrective actions as identified and required by the water risk assessment and current sector-specific standards or relevant regulations. Action shall be taken based upon the level of the risk.
Possible strategies to reduce the risk of product contamination arising from water use include, but are not limited to:
- Treating water before use
- Preventing water coming into contact with the harvestable portion of the crop
- Reducing the vulnerability of the water supply
- Allowing sufficient time between application and harvest to ensure decline in pathogen concentrations
Producers implementing these strategies shall verify that the risk of product contamination is addressed.</t>
  </si>
  <si>
    <t>P: Are corrective actions taken based on adverse results from the risk assessment before the next harvest cycle?
C: Where required, corrective actions and documentation are available as part of the management plan as identified in the water risk assessment and current sector specific standards.
NA for sub-scope Flowers and Ornamentals.</t>
  </si>
  <si>
    <t>P: The use of treated sewage water does not pose a food safety risk.
C: Treated sewage water shall only be used when the risks have been identified and effectively mitigated. The type of crop, growth aspect, and contact with edible portions of the crop shall be considered. Analysis of water shall occur at appropriate intervals to verify that the treatment is consistently effective.
Where treated sewage or reclaimed water is used, water quality shall comply with prevailing regulations or the World Health Organization (WHO-) published “Guidelines for the safe use of wastewater, excreta and greywater” (2006) where no prevailing regulations exist.
Guidelines for minimum verification monitoring of microbial performance targets for wastewater treatment have been referenced in Table 4.5 (Volume 2, 2006) and Table 2.9 (Volume 1, 2006) of the WHO “Guidelines for the safe use of wastewater, excreta and greywater.” Water quality shall be assessed by measuring the quantity of indicator organisms. Escherichia coli (E. coli) is recommended for this purpose, but other prevailing regulations and industry standards may reference total fecal coliforms. When more restrictive prevailing regulations do not exist, the verification level established by the WHO of ≤ 1000 E. coli per 100ml treated wastewater shall be adopted for monitoring purposes. Many prevailing regulations require recreational, reclaimed, and irrigation water to be held to a more restrictive quality requirement, so target water quality thresholds shall be addressed in risk assessments and supporting documentation.
If water has the potential to be polluted (e.g., upstream contamination source), the producer shall demonstrate through analysis that the water complies with prevailing regulations and requirements, or with the WHO guideline requirements where no prevailing regulations exist.
Untreated sewage water shall never be used on crops.
“N/A” if treated sewage water is not used.</t>
  </si>
  <si>
    <t>P: Is the use of treated sewage water in pre-harvest activities justified according to a risk assessment?
C: Untreated sewage is not used for irrigation/fertigation or other pre-harvest activities.
Where treated sewage water or reclaimed water is used, water quality shall comply with the WHO published Guidelines for the Safe Use of Wastewater and Excreta in Agriculture and Aquaculture 2006. Also, when there is reason to believe that the water may be coming from a possibly polluted source (i.e. because of a village upstream, etc.) the producer shall demonstrate through analysis that the water complies with the WHO guideline requirements or the local legislation for irrigation water. No N/A.</t>
  </si>
  <si>
    <t>P: In the case the risk assessment or the water tests require it, has the producer implemented adequate actions to prevent product contamination?
C: When the risk assessment based on the water testing indicates risks of product contamination, action shall be required. 
Possible strategies to reduce the risk of product contamination arising from water use include, but are not limited to:
•	Treating water before use
•	Preventing water coming into contact with the harvestable portion of the crop
•	Reducing the vulnerability of the water supply
•	Allowing sufficient time between application and harvest to ensure an appropriate decline in pathogen populations
Producers implementing these strategies shall have an adequate and reliable validation process to demonstrate that product contamination is being avoided.</t>
  </si>
  <si>
    <t>P: Water that comes into contact with products during harvest and postharvest meets the microbial standard for drinking water.
C: Water (including ice) used during harvest and postharvest activities (cooling, transport, washing, etc.) shall meet the microbial standards for drinking water and shall be handled so as to prevent product contamination.
The only exception are flood-harvested cranberry fields, where analysis shall confirm that the water is not a source of microbial contamination for the product.</t>
  </si>
  <si>
    <t xml:space="preserve">P: If ice, water, and/or steam is used during any operations relating to harvest or cooling, does it meet the microbial standards for drinking water, and is it handled under sanitary conditions to prevent produce contamination?
C: Any ice, water, and/or steam used in relation to harvest or cooling shall meet microbial standards for drinking water and shall be handled under sanitary conditions to prevent produce contamination. The only exception is in the case of cranberry fields that are harvested by flooding, where producers shall at a minimum guarantee that the water is not a source of microbiological contamination. </t>
  </si>
  <si>
    <t xml:space="preserve">P: Is the source of water used for final product washing potable or declared suitable by the competent authorities?
C: The water has been declared suitable by the competent authorities and/or a water analysis has been carried out at the point of entry into the washing machinery within the last 12 months. The levels of the parameters analyzed are within accepted WHO thresholds or are accepted as safe for the food industry by the competent authorities. </t>
  </si>
  <si>
    <t>P: Is the source of water used for post-harvest treatments potable or declared suitable by the competent authorities?
C: The water has been declared suitable by the competent authorities and/or within the last 12 months a water analysis has been carried out at the point of entry into the washing machinery. The levels of the parameters analyzed are within accepted WHO thresholds or are accepted as safe for the food industry by the competent authorities.</t>
  </si>
  <si>
    <t>P: Recirculated water used during production, harvest, and postharvest is changed or replenished at an appropriate frequency.
C: If water used during production, harvest, and postharvest activities is recirculated, an appropriate frequency for changing the water shall have been established based on applicable parameters (pH, efficacy of antimicrobial water additives, turbidity, visual evaluation, etc.).
“N/A” if recirculated water is not used.</t>
  </si>
  <si>
    <t xml:space="preserve">P: If water is re-circulated for final product washing, has this water been filtered and are pH, concentration and exposure levels to disinfectant routinely monitored?
C: Where water is re-circulated for final produce washing (i.e. no further washing done by the producer before the product is sold), it is filtered and disinfected, and pH, concentration, and exposure levels to disinfectant are routinely monitored. Records are maintained. Filtering shall be done using an effective system for solids and suspensions that have a documented routine cleaning schedule according to usage rates and water volume. Where recording of automatic filter backwash events and changes in dosage rates by automated sanitizer injectors may be impossible, a written procedure/policy shall explain the process. </t>
  </si>
  <si>
    <t>P: Treated water used during harvest or postharvest is monitored appropriately.
C: Treated water (antimicrobial water additives, ozone, etc.) used during harvest and postharvest activities (e.g., cooling) shall adhere to a documented monitoring system for the treatment process and routine verification of acceptable parameters. Monitoring shall be executed at a frequency established according to a risk assessment. The values measured during monitoring shall be compared to the established allowable parameters. Corrective actions shall be taken for analysis results outside of the allowable thresholds.</t>
  </si>
  <si>
    <t>P: Tools are routinely used to calculate and optimize crop irrigation.
C: The producer shall be able to demonstrate that crop irrigation requirements are calculated based on data (local agricultural institute data, farm rain gauges, drainage trays for substrate growing, evaporation meters, water tension meters for the percentage of soil moisture content, etc.). 
Where on-farm tools are in place, these shall be maintained to ensure that they are effective and in a good state of repair.
“N/A” only for rain-fed crops.</t>
  </si>
  <si>
    <t>P: Are tools used routinely to calculate and optimize the crop irrigation requirements?
C: The producer can demonstrate that crop irrigation requirements are calculated based on data (e.g. local agricultural institute data, farm rain gauges, drainage trays for substrate growing, evaporation meters, water tension meters for the percentage of soil moisture content). Where on-farm tools are in place, these should be maintained to ensure that they are effective and in a good state of repair. N/A only for rain-fed crops.</t>
  </si>
  <si>
    <t>P: Measures are taken to understand the amount of water used and actions identified for how to increase water use efficiency.
C: Records of the use of crop irrigation/fertigation water shall be kept, offering estimates of the amount of water needed to support their production. Where possible, ways to increase water efficiency shall be identified.
In Option 2 producer groups, evidence at quality management system (QMS) level is acceptable.</t>
  </si>
  <si>
    <t>P: Are records for crop irrigation/fertigation water usage and for the previous individual crop cycle/s with total application volumes maintained?
C: The producer shall keep records of the usage of crop irrigation/fertigation water that include the date, cycle duration, actual or estimated flow rate, and the volume (per water meter or per irrigation unit) updated on a monthly basis, based on the water management plan and an annual total. This can also be the hours of systems operating on a timed flow basis.</t>
  </si>
  <si>
    <t>P: Management of water is supported with metrics.
C: Acceptable metrics allow calculating the following:
At minimum, the total monthly amount of water used on the farm in agricultural production (in m3/site/month). The amount of water abstracted from specific sources should also be listed.
Additional metrics may include, for example:
- The monthly amount of water used in irrigation/ha.
Indicators should refer to water sources (excluding rainwater), units of time (e.g., growing cycle), and the amounts of water used per kg of product and ha of production.
In Option 2 producer groups, evidence at quality management system (QMS) level is acceptable. Results (data) on metrics at producer group and farm level should be available to indicate compliance.</t>
  </si>
  <si>
    <t>P: Implementation of integrated pest management (IPM) is assisted through training or advice.
C: Where the technically responsible person is the producer, experience shall be complemented by technical knowledge (access to IPM technical literature, specific training attendance, etc.) or the use of tools (software, on-farm detection methods, etc.).
Where an external adviser has provided assistance, training and technical competence shall be demonstrated via official qualifications, specific training, etc., unless this person has been employed for that purpose by a competent organization.
In Option 2 producer groups, evidence at quality management system (QMS) level is acceptable.</t>
  </si>
  <si>
    <t>P: Has assistance with the implementation of IPM systems been obtained through training or advice?
C: Where an external adviser has provided assistance, training and technical competence shall be demonstrated via official qualifications, specific training courses, etc., unless this person has been employed for that purpose by a competent organization (e.g. official advisory services). 
Where the technically responsible person is the producer, experience shall be complemented by technical knowledge (e.g. access to IPM technical literature, specific training course attendance, etc.) and/or the use of tools (software, on-farm detection methods, etc.).</t>
  </si>
  <si>
    <t>P: The producer is informed about the relevant pests, diseases, and weeds that affect their registered crops.
C: The producer shall offer a verbal demonstration of their knowledge on identifying the presence and potential damage of the relevant pests, diseases, and weeds that affect the registered crops. This demonstration can take place in the field, or the producer can explain how they train the corresponding workers on the relevant pests, diseases, and weeds that affect the main registered crop(s).
In Option 2 producer groups, evidence at quality management system (QMS) level is acceptable.</t>
  </si>
  <si>
    <t>P: There is an integrated pest management (IPM) plan describing the measures used at farm level to manage the relevant pests, diseases, and weeds that affect the registered crop(s).
C: The IPM plan shall describe the measures the producer uses or would consider using to manage the pests, diseases, and weeds relevant to the registered crop(s). It shall include:
- A stepwise approach based on the preventive, nonchemical, and chemical methods which shall be applied depending on the crop and the specific situation as per judgement of the producer or expert adviser
- Monitoring of pests, diseases, and weeds to determine whether interventions are needed, with action thresholds defined by the producer
In Option 2 producer groups, evidence at quality management system (QMS) level is acceptable.</t>
  </si>
  <si>
    <t>P: The producer implements prevention measures.
C: The producer shall show evidence of implementing at least two activities for the registered crops (individually or per group of crops) that include the adoption of production practices which maintain the vitality of the crops and could reduce the incidence and intensity of pest attacks, thereby reducing the need for intervention.</t>
  </si>
  <si>
    <t>P: Prevention?
C: The producer shall show evidence of implementing at least 2 activities per registered crop that include the adoption of production practices that could reduce the incidence and intensity of pest attacks, and thereby reducing the need for intervention.</t>
  </si>
  <si>
    <t>P: The producer practices monitoring of their registered crops to plan pest and disease management.
C: The producer shall show evidence of implementing at least two activities for the registered crops that will determine when and to what extent pests and their natural enemies are present, and using this information to plan what pest management techniques are required.</t>
  </si>
  <si>
    <t>P: Observation and Monitoring?
C: The producer shall show evidence of a) implementing at least 2 activities per registered crop that will determine when and to what extent pests and their natural enemies are present, and b) using this information to plan what pest management techniques are required.</t>
  </si>
  <si>
    <t>P: The producer makes interventions to manage pests.
C: The producer shall show evidence for situations in which specific interventions were made against pests adversely affecting the economic value of a crop. The producer may elect to take no action against the pest and incur the economic loss. Where possible, nonchemical approaches shall be considered.
“N/A” if the producer did not intervene.</t>
  </si>
  <si>
    <t>P: Intervention?
C: The producer shall show evidence that in situations where pest attacks adversely affect the economic value of a crop, intervention with specific pest control methods will take place. Where possible, non-chemical approaches shall be considered. N/A when the producer did not need to intervene.</t>
  </si>
  <si>
    <t>P: Anti-resistance recommendations have been followed to maintain the effectiveness of available plant protection products (PPPs).
C: If the level of a pest, disease, or weed requires repeated controls in the crops, there shall be evidence that anti-resistance recommendations either on the label or from other sources (where available) are followed. If only one chemical mode-of-action or class of PPP exists or is permitted for use in the country of production or country of export, rotation of product types may not be possible due to lack of availability of suitable alternatives.
The resistance management strategy shall be documented and consider the following points:
- Always follow the recommendations on the product label.
- Avoid lower dose rates to ensure optimal application quality.
- Use rotation programs and mixtures of PPPs with different modes of action that are effective against the target, where available.</t>
  </si>
  <si>
    <t>P: Have anti-resistance recommendations, either on the label or other sources, been followed to maintain the effectiveness of available PPPs?
C: When the level of a pest, disease or weed requires repeated controls in the crops, there is evidence that anti-resistance recommendations (where available) are followed.</t>
  </si>
  <si>
    <t>P: The producer uses the results of integrated pest management (IPM) to learn and to improve the IPM plan.
C: There shall be evidence that the producer evaluates the IPM plan on a yearly basis and introduces improvements if these were identified as necessary.
In Option 2 producer groups, evidence at quality management system (QMS) level is acceptable.</t>
  </si>
  <si>
    <t>P: Only treatments with plant protection products (PPPs) authorized for the country of production are used.
C: A system shall be in place to ensure that PPPs are used as authorized for the country of production.
Evidence may take the form of reference lists (online acceptable), product labels, or descriptions of prevailing regulations. Where no official registration scheme exists in the country of production, the producer shall refer to “International Code of Conduct on the Distribution and Use of Pesticides” of the Food and Agriculture Organization (FAO).
Extrapolated PPP use is allowed as per local registration scheme (see guideline).
An up-to-date documented list that takes into account any change in local and national legislation for biocides, waxes, and postharvest PPPs shall be available for commercial brand products (including any active ingredient compositions) used.</t>
  </si>
  <si>
    <t>P: Is a current list kept of PPPs that are authorized in the country of production for use on crops being grown? 
C: A list is available for the commercial brand names of PPPs (including their active ingredient composition or beneficial organisms) that are authorized on crops being, or which have been, grown on the farm under GLOBALG.A.P. within the last 12 months.</t>
  </si>
  <si>
    <t>P: Does the producer only use PPPs that are currently authorized in the country of use for the target crop (i.e. where such an official registration scheme exists)?
C: All the PPPs applied are officially and currently authorized or permitted by the appropriate governmental organization in the country of application. Where no official registration scheme exists, refer to the GLOBALG.A.P. guideline on this subject (Annex CB 3) as well as the ‘FAO International Code of Conduct on the Distribution and Use of Pesticides’. Refer also to Annex CB 3 for cases where the producer takes part in legal field trials for final approval of PPPs by the local government. No N/A.</t>
  </si>
  <si>
    <t>P: Are all the biocides, waxes, and plant protection products used for post-harvest protection of the harvested crop officially registered in the country of use? 
C: All the post-harvest biocides, waxes, and plant protection products used on harvested crop are officially registered or permitted by the appropriate governmental organization in the country of application. They are approved for use in the country of application and are approved for use on the harvested crop to which they are applied as indicated on the labels of the biocides, waxes and crop protection products. Where no official registration scheme exists, refer to ’Annex CB 3 GLOBALG.A.P. Guideline: Plant Protection Product Use in Countries that Allow Extrapolation’ on this subject and the ‘FAO International Code of Conduct on the Distribution and Use of Pesticides’.</t>
  </si>
  <si>
    <t>P: Is an up-to-date list maintained of post-harvest plant protection products that are used, and approved for use, on crops being grown? 
C: An up-to-date documented list that takes into account any changes in local and national legislation for biocides, waxes, and plant protection products is available for the commercial brand names (including any active ingredient composition) that are used as post-harvest plant protection products for produce grown on the farm under GLOBALG.A.P. within the last 12 months. No N/A.</t>
  </si>
  <si>
    <t>P: Plant protection products (PPPs) and other treatments are applied appropriately and as recommended on the product label.
C: A system shall be in place to ensure that PPPs, including biocontrol agents, are used as authorized for the specific crop and intended purpose (i.e., for the pest, disease, weed, or target of the intervention) and as per label recommendation or official registration body publication.
If the producer uses an off-label PPP, there shall be evidence of official approval for use of that PPP on that crop in that country.
All PPPs shall be correctly and properly labeled.</t>
  </si>
  <si>
    <t>P: Is the PPP that has been applied appropriate for the target as recommended on the product label?
C: All the PPPs applied to the crop are suitable and can be justified (according to label recommendations or official registration body publication) for the pest, disease, weed or target of the PPP intervention. If the producer uses an off-label PPP, there shall be evidence of official approval for use of that PPP on that crop in that country. No N/A.</t>
  </si>
  <si>
    <t>P: Are all label instructions observed?
C: There are clear procedures and documentation available, (e.g. application records for post-harvest biocides, waxes, and plant protection products) that demonstrate compliance with the label instructions for chemicals applied.</t>
  </si>
  <si>
    <t>P: The producer takes active measures to prevent plant protection product (PPP) drift to neighboring plots.
C: The producer shall take active measures to avoid the risk of PPP drift from own plots to neighboring production areas. This may include, but is not limited to, knowledge of what neighbors are growing, planting living fences, maintenance of spray equipment, etc.</t>
  </si>
  <si>
    <t>P: Does the producer take active measures to prevent pesticide drift to neighboring plots?
C: The producer shall take active measures to avoid the risk of pesticide drift from own plots to neighboring production areas. This may include, but is not limited to, knowledge of what the neighbors are growing, maintenance of spray equipment, etc.</t>
  </si>
  <si>
    <t>P: The producer takes active measures to prevent plant protection product (PPP) drift from neighboring plots.
C: The producer should take active measures to avoid the risk of PPP drift from adjacent plots e.g., by making agreements and organizing communication with producers from neighboring plots in order to eliminate the risk of undesired PPP drift, by planting vegetative buffers at the edges of cropped fields, and by increasing PPP sampling on such fields.</t>
  </si>
  <si>
    <t>P: Does the producer take active measures to prevent pesticide drift from neighboring plots?
C: The producer shall take active measures to avoid the risk of pesticide drift from adjacent plots e.g. by making agreements and organizing communication with producers from neighboring plots in order to eliminate the risk for undesired pesticide drift, by planting vegetative buffers at the edges of cropped fields, and by increasing pesticide sampling on such fields. N/A if not identified as risk.</t>
  </si>
  <si>
    <t>P: Records of plant protection product (PPP) applications are kept.
C: Records shall be kept for all applications of PPPs, biocontrol agents, and postharvest treatments and shall specify the following:
- Crop and/or variety treated
- Application location (geographical area, the name or reference of the farm, and the field, orchard, greenhouse, or facility where the crop is located)
- Exact dates (day/month/year) from start to end (The producer need not record end times, but shall always record end dates. By doing so, it shall be considered that reentry intervals are calculated using the start of the next calendar day.)
- Registered trade name and active ingredient or beneficial organism with scientific name
- Preharvest interval as per the product label or, if not on the label, as stated by an official source
- Amount of product applied (weight or volume) and concentration or rate
- Type of machinery or application equipment used (backpack sprayer, aerial application, chemigation, etc.)
- Reason for application (target pest, disease, weed, condition, etc.)
- Full name of the applicator (person applying)
- Full name of the person technically responsible for decision-making and authorization of treatment applications (if single individual authorizes all applications, person’s details need be recorded only once)</t>
  </si>
  <si>
    <t xml:space="preserve">P: Are records of all PPP applications kept, and do they include the following minimum criteria:
•	Crop name and/or variety
•	Concentration 
•	Method of application 
•	Frequency of application 
•	Application location
•	Date and end time of application
•	Product trade name and active ingredient
•	Pre-harvest interval
C: All PPP application records shall specify: 
•	The crop and/or variety treated. No N/A
•	Concentrations, method of application (spray, chemigation, etc.) and frequency of applications. 
•	The application machinery type (e.g. knapsack, high volume, U.L.V., via the irrigation system, dusting, fogger, aerial, or other method) for all the PPPs applied (if there are various units, these are identified individually) shall be detailed in all PPP application records. If it is always the same unit of application machinery (e.g. only 1 boom sprayer), it is acceptable to record the details only once. No N/A
•	The geographical area, the name or reference of the farm, and the field, orchard or greenhouse where the crop is located. No N/A.
•	The exact dates (day/month/year) and end time of the application. The actual date (end date, if applied more than one day) of application shall be recorded. Producers need not record end times, but in these cases it shall be considered that application was done at the end of the day recorded. This information shall be used to cross-check compliance with the pre-harvest intervals. No N/A.
</t>
  </si>
  <si>
    <t>P: Are records of all PPP applications kept, and do they include the following minimum criteria:
Operator?
C: Full name and/or signature of the responsible operator(s) applying the PPPs shall be recorded. For electronic software systems, measures shall be in place to ensure authenticity of records. If a single individual makes all the applications, it is acceptable to record the operator details only once. 
If there is a team of workers doing the application, all of them need to be listed in the records. No N/A.</t>
  </si>
  <si>
    <t>P: Are records of all PPP applications kept, and do they include the following minimum criteria:
Justification for application?
C: The name of the pest(s), disease(s) and/or weed(s) treated is documented in all PPP application records. If common names are used, they shall correspond to the names stated on the label. No N/A.</t>
  </si>
  <si>
    <t>P: Are records of all PPP applications kept, and do they include the following minimum criteria:
Technical authorization for application?
C: The technically responsible person making the decision on the use and the doses of the PPP(s) being applied has been identified in the records. If a single individual authorizes all the applications, it is acceptable to record this person's details only once. No N/A.</t>
  </si>
  <si>
    <t>P: Are records of all PPP applications kept, and do they include the following minimum criteria:
Product quantity applied?
C: All PPP application records specify the amount of product to be applied in weight or volume or the total quantity of water (or other carrier medium) and dose in g/l or internationally recognized measures for the PPP. No N/A.</t>
  </si>
  <si>
    <t>P: Are all records of post-harvest treatments maintained and do they include the minimum criteria listed below? 
•	Identity of harvested crops (i.e. lot or batch of produce) 
•	Location 
•	Application dates 
•	Type of treatment 
•	Product trade name and active ingredient 
Product quantity
C: The following information is recorded in all records of post-harvest biocide, wax, and plant protection product applications: 
•	The lot or batch of harvested crop treated
•	The geographical area, the name or reference of the farm, or harvested crop-handling site where the treatment was undertaken
•	The exact dates (day/month/year) of the applications
•	The type of treatment used for product application (e.g. spraying, drenching, gassing etc.)
•	The complete trade name (including formulation) and active ingredient or beneficial organism with scientific name. The active ingredient shall be recorded or it shall be possible to connect the trade name information to the active ingredient. 
•	The amount of product applied in weight or volume per liter of water or other carrier medium
No N/A.</t>
  </si>
  <si>
    <t>P: Name of the operator? 
C: The name of the operator who has applied the plant protection product to the harvested produce is documented in all records of post-harvest biocide, wax, and plant protection product applications.</t>
  </si>
  <si>
    <t>P: Justification for application? 
C: The common name of the pest/disease to be treated is documented in all records of post-harvest biocide, wax, and plant protection product applications.</t>
  </si>
  <si>
    <t>P: Weather conditions at time of application are recorded.
C: Local weather conditions (wind, sunny/overcast, humidity, etc.) affecting effectiveness of treatment or drift to neighboring crops shall be recorded for all plant protection product (PPP) applications. This may be in the form of pictograms with tick boxes, text information, or another viable system on the record.
“N/A” for covered crops.</t>
  </si>
  <si>
    <t>P: Are records of all PPP applications kept, and do they include the following minimum criteria:
Weather conditions at time of application?
C: Local weather conditions (e.g. wind, sunny/covered and humidity) affecting effectiveness of treatment or drift to neighboring crops shall be recorded for all PPP applications. This may be in the form of pictograms with tick boxes, text information, or another viable system on the record. N/A for covered crops.</t>
  </si>
  <si>
    <t>P: Management of plant protection products (PPPs) is supported with metrics.
C: Acceptable metrics allow calculating the following:
- List of active ingredients used
- The total amount of active ingredients applied (in kg/crop, kg/month, and kg/ha/month)
Metrics should refer to the farm’s various production sites, units of time (e.g., growing cycles), and the active ingredient amounts per kg of product and ha of production.
In Option 2 producer groups, evidence at quality management system (QMS) level is acceptable. Results (data) on metrics at producer group and farm level should be available to indicate compliance.</t>
  </si>
  <si>
    <t>P: There is evidence that the registered preharvest intervals have been complied with.
C: The producer shall be able to demonstrate, through the use of records such as plant protection product (PPP) application records and crop harvest dates, that preharvest intervals have been complied with for PPPs applied to crops. Specifically, in continuous harvesting situations, systems shall be in place in the field, orchard, or greenhouse (warning signs, time of application, etc.) to ensure compliance with all preharvest intervals.</t>
  </si>
  <si>
    <t>P: Have the registered pre-harvest intervals been complied with?
C: The producer shall demonstrate that all pre-harvest intervals have been complied with for PPPs applied to the crops, through the use of clear records such as PPP application records and crop harvest dates. Specifically in continuous harvesting situations, there are systems in place in the field, orchard or greenhouse (e.g. warning signs, time of application etc.) to ensure compliance with all pre-harvest intervals. Refer to CB 7.6.4. No N/A, unless Flowers and Ornamentals production.</t>
  </si>
  <si>
    <t xml:space="preserve">P: Empty plant protection product (PPP) containers are triple rinsed with water before storage and disposal, and the rinsate is disposed of in such a way as to mitigate the risk to the environment.
C: Pressure-rinsing equipment for PPP containers shall be installed on the PPP application machinery, or there shall be documented instructions to rinse each container at least three times prior to its disposal.
Either via the use of a container-handling device or according to a documented procedure for the application equipment operators, the rinsate from the empty PPP containers shall always be put back into the application equipment tank when mixing or disposed of in a manner that compromises neither food safety nor the environment.
</t>
  </si>
  <si>
    <t>P: Are empty containers rinsed either via the use of an integrated pressure-rinsing device on the application equipment or at least 3 times with water before storage and disposal, and is the rinsate from empty containers returned to the application equipment tank or disposed of in accordance with CB 7.5.1?
C: Pressure-rinsing equipment for PPP containers shall be installed on the PPP application machinery or there shall be clear written instructions to rinse each container at least 3 times prior to its disposal. 
Either via the use of a container-handling device or according to a written procedure for the application equipment operators, the rinsate from the empty PPP containers shall always be put back into the application equipment tank when mixing, or disposed of in a manner that does compromise neither food safety nor the environment. No N/A.</t>
  </si>
  <si>
    <t>P: The reuse of empty plant protection product (PPP) containers for purposes other than containing and transporting identical products is avoided.
C: There shall be evidence that empty PPP containers have not been and currently are not being reused for anything other than containing and transporting identical products as stated on the original label. In regions where there is a risk that the container could be used to carry drinking water, containers shall be punctured prior to disposal.</t>
  </si>
  <si>
    <t>P: Is re-use of empty PPP containers for purposes other than containing and transporting the identical product being avoided?
C: There is evidence that empty PPP containers have not been or currently are not being re-used for anything other than containing and transporting identical product as stated on the original label. No N/A.</t>
  </si>
  <si>
    <t>P: Empty containers are kept secure until disposal is possible.
C: There shall be a designated secure storage point for all empty plant protection product (PPP) containers prior to disposal that is isolated from the crop and packaging materials (e.g., permanently marked via signage) with physically restricted access for persons and fauna.</t>
  </si>
  <si>
    <t>P: Are empty containers kept secure until disposal is possible?
C: There is a designated secure store point for all empty PPP containers prior to disposal that is isolated from the crop and packaging materials (i.e. permanently marked via signage and locked, with physically restricted access for persons and fauna).</t>
  </si>
  <si>
    <t>P: Empty plant protection product (PPP) containers are disposed of in such a way as to mitigate the risk to humans and the environment.
C: The producer shall dispose of empty PPP containers using a safe handling system prior to the disposal, and a disposal method that avoids exposing people to the contents and avoids contamination of the environment (watercourses, flora, and fauna).</t>
  </si>
  <si>
    <t>P: Does disposal of empty PPP containers occur in a manner that avoids exposure to humans and contamination of the environment? 
C: Producers shall dispose of empty PPP containers using a secure storage point, a safe handling system prior to the disposal, and a disposal method that complies with applicable legislation and avoids exposure to people and the contamination of the environment (watercourses, flora and fauna). No N/A.</t>
  </si>
  <si>
    <t>P: Official collection and disposal systems are used, when available, and the empty containers are then adequately stored, labeled, and handled according to the rules of that collection system.
C: Where official collection and disposal systems exist, there shall be records of participation by the producer. All empty plant protection product (PPP) containers, once emptied, shall be adequately stored, labeled, handled, and disposed of according to the requirements of the official collection and disposal schemes, where applicable.</t>
  </si>
  <si>
    <t>P: Are official collection and disposal systems used when available, and in that case are the empty containers adequately stored, labeled, and handled according to the rules of a collection system?
C: Where official collection and disposal systems exist, there are records of participation by the producer. All the empty PPP containers, once emptied, shall be adequately stored, labeled, handled, and disposed of according to the requirements of the official collection and disposal schemes, where applicable.</t>
  </si>
  <si>
    <t>P: All local regulations regarding disposal or destruction of plant protection product (PPP) containers are complied with.
C: All the relevant national, regional, and local regulations and legislation, if such exist, shall have been complied with regarding the disposal of empty PPP containers.</t>
  </si>
  <si>
    <t>P: Are all local regulations regarding disposal or destruction of containers observed?
C: All the relevant national, regional and local regulations and legislation, if such exist, have been complied with regarding the disposal of empty PPP containers.</t>
  </si>
  <si>
    <t>P: Obsolete plant protection products (PPPs) are securely maintained, identified, and disposed of via authorized or approved channels.
C: There shall be records indicating that obsolete PPPs have been disposed of via officially authorized channels. If this is not possible, obsolete PPPs shall be securely maintained and identifiable.</t>
  </si>
  <si>
    <t>P: Are obsolete PPPs securely maintained and identified and disposed of by authorized or approved channels?
C: There are records that indicate that obsolete PPPs have been disposed of via officially authorized channels. When this is not possible, obsolete PPPs are securely maintained and identifiable.</t>
  </si>
  <si>
    <t>P: Surplus application mixes or tank washings are disposed of responsibly.
C: Applying surplus spray and tank washings to the crop shall be the first method of disposal, providing that the overall label dose rate is not exceeded. Surplus mix or tank washings shall be disposed of in a manner that does not pose a risk to the environment.
No agrochemical wastewater shall be released into the open environment.
Records shall be kept.</t>
  </si>
  <si>
    <t>P: Is surplus application mix or tank washings disposed of in a way that does not compromise food safety and the environment?
C: Applying surplus spray and tank washings to the crop is a first priority under the condition that the overall label dose rate is not exceeded. Surplus mix or tank washings shall be disposed of in a manner that does compromise neither food safety nor the environment. Records are kept. No N/A.</t>
  </si>
  <si>
    <t>P: Information regarding maximum residue levels (MRLs) is available for the destination markets in which products will be traded.
C: The producer or the producer’s customer shall have a list of currently applicable MRLs for all markets in which products are intended to be traded (domestic and/or international). The MRLs shall be identified by either demonstrating communication with clients confirming the intended markets or by selecting the specific country or countries in which products are intended to be traded.</t>
  </si>
  <si>
    <t>P: Can the producer demonstrate that information regarding the Maximum Residue Levels (MRLs) of the country(ies) of destination (i.e. market(s) in which the producer intends to trade) is available?
C: The producer or the producer's customer shall have available a list of current applicable MRLs for all market(s) in which produce is intended to be traded (domestic and/or international). The MRLs shall be identified by either demonstrating communication with clients confirming the intended market(s), or by selecting the specific country(ies) (or group of countries) in which produce is intending to be traded, and presenting evidence of compliance with a residue screening system that meets the current applicable MRLs of that country. Where a group of countries is targeted together for trading, the residue screening system shall meet the strictest current applicable MRLs in the group. Refer to 'Annex CB. 4 GLOBALG.A.P. Guideline: CB 7.6 Residue Analysis'.</t>
  </si>
  <si>
    <t>P: Has action been taken to meet the MRLs of the market in which the producer is intending to trade the produce?
C: Where the MRLs of the market in which the producer is intending to trade the produce are stricter than those of the country of production, the producer or the producer's customer shall demonstrate that during the production cycle these MRLs have been taken into account (i.e. modification where necessary of PPP application regime and/or use of produce residue testing results).</t>
  </si>
  <si>
    <t xml:space="preserve">P: Are all of the post-harvest plant protection product applications also considered under points CB 7.6?
C: There is documented evidence to demonstrate that the producer considers all post-harvest biocides and plant protection products applications under control point CB 7.6, and acts accordingly. </t>
  </si>
  <si>
    <t>P: A risk assessment for all registered products has been completed and the maximum residue level (MRL) requirements of the applicable market(s) are met.
C: The risk assessment shall cover all registered crops and the potential risk of MRL exceedance based on plant protection product (PPP) usage.
Residues of agricultural chemicals shall not exceed levels established by applicable and prevailing legislation (in both countries of production and intended sale), or by the Codex Alimentarius Commission.
Risk assessment may conclude that analyses are not required when all of the following conditions are met:
- No use of PPPs during the production season or during postharvest handling
- Evidence of residue testing by the customer (processor or other)
- A risk assessment validated by an independent third party (e.g., certification body (CB) auditor) or the customer
Where the risk assessment concludes an analysis is required, the number, type, location, and frequency of sampling shall be recorded.
Complying with MRL thresholds in the country of production is required, regardless of whether the product is exported to other countries. If MRLs of the market of intended export are stricter than those of the country of production, documentation exists that these MRLs have been addressed. Documentation shall support export decisions based upon PPP use and MRL analysis results to maintain compliance with country-of-destination regulations.
Where brokers are responsible for all shipments and the country-of-destination is outside of the producer’s control, compliance with the MRLs in the country of production shall be verified.
The producer may delegate the risk assessment and sampling to a third party managed PPP residue monitoring system (RMS) that is assessed by a GLOBALG.A.P. approved CB.</t>
  </si>
  <si>
    <t>P: Has the producer completed a risk assessment covering all registered crops to determine if the products will be compliant with the MRLs in the country of destination?
C: The risk assessment shall cover all registered crops and evaluate the PPP use and the potential risk of MRL exceedance. 
Risk assessments normally conclude that there is a need to undertake residue analysis and identify the number of analyses, when and where to take the samples, and the type of analysis according to 'Annex CB 5 GLOBALG.A.P. Guideline: CB 7.6.3  Maximum Residue Limit Exceedance Risk Assessment'. The Annex CB 5B 'Mandatory Minimum Criteria of a Residue Monitoring System (RMS)' is obligatory. 
A risk assessment that concludes that there is no need to undertake residue analysis shall have identified that there is:
• A track history of 4 or more years of analytical verification without detecting incidences (e.g. exceedances, use of non-authorized PPPs, etc.)
• No or minimal use of PPPs
• No use of PPPs close to harvesting (spraying to harvest interval is much bigger than the PPP pre-harvest interval)
• A risk assessment validated by an independent third party (e.g. CB inspector, expert, etc.) or the customer
Exceptions to these conditions could be those crops where there is no use of PPPs and the environment is very controlled, and for these reasons the industry does not normally undertake PPP residue analysis (mushrooms could be an example).</t>
  </si>
  <si>
    <t>P: Is there evidence of residue tests, based on the results of the risk assessment?
C: Based on the outcome of the risk assessment, current documented evidence or records shall be available of PPP residue analysis results for the GLOBALG.A.P. registered product crops, or of participation in a PPP residue monitoring system that is traceable to the farm and compliant with the minimum requirements set in Annex CB 5. When residue tests are required as a result of the risk assessment, the criteria relating to sampling procedures, accredited labs, etc., shall be followed. Analysis results have to be traceable back to the specific producer and production site where the sample comes from.</t>
  </si>
  <si>
    <t>P: The correct maximum residue level (MRL) sampling and testing procedures are followed.
C: Documented evidence shall be available demonstrating compliance with applicable sampling procedures.</t>
  </si>
  <si>
    <t>P: Correct sampling procedures are followed?
C: Documented evidence exists demonstrating compliance with applicable sampling procedures. See 'Annex CB. 4 GLOBALG.A.P. Guideline: CB 7.6 Residue Analysis’.</t>
  </si>
  <si>
    <t>P: A documented action plan is available that describes the steps to be taken if an unauthorized plant protection product (PPP) is detected in the maximum residue level (MRL) sampling.
C: A documented action plan shall be available that describes the steps to be taken in the event that the MRL analysis detects the presence of a PPP that is not authorized for use on the product (not registered in the country of production, not labeled for use on the product, etc.).
The plan shall detail the steps taken to investigate the cause, to ensure all food safety risks are mitigated, and to arrange for disposal of the product, if needed.</t>
  </si>
  <si>
    <t>P: A documented action plan is available that describes the steps to be taken if a maximum residue level (MRL) is exceeded.
C: A documented action plan shall be available that describes the steps and actions to be taken in the event that a plant protection product residue analysis indicates a MRL has been exceeded (MRL of both country of production and countries of destination, if different). The action plan shall include communication to customers and may be part of the recall and withdrawal procedure.</t>
  </si>
  <si>
    <t>P: An action plan is in place in the event of an MRL is exceeded?
C: There is a clearly documented procedure of the remedial steps and actions (this shall include communication to customers, product tracking exercise, etc.) to be taken where a plant protection product residue analysis indicates an MRL (either of the country of production or the countries in which the harvested product is intended to be traded, if different) is exceeded. See 'Annex CB. 4 GLOBALG.A.P. Guideline: CB 7.6 Residue Analysis’. This may be part of the recall/withdrawal procedure required by AF 9.1.</t>
  </si>
  <si>
    <t>P: Up-to-date application records are kept of all other substances not covered under any of the sections.
C: Records of other substances applied to water, soil, and hydroponic/fertigation systems (plant growth promotors, soil conditioners, pH adjusters, homemade and purchased remedies, etc.) shall be kept. Records shall contain the name of the substance, the crop, the field, the date, and the amount applied. In the case of purchased products, the trade or commercial name, where applicable, and the active substance or ingredient, or the main source (plant, algae, mineral, etc.) shall be recorded. If a registration scheme for this substance(s) exists in the country of production, the substance shall be approved.
Where the substances do not require authorization for use in the country of production, the producer shall ensure use does not compromise food safety.
Records shall contain information about the ingredients, where available.</t>
  </si>
  <si>
    <t>P: Are records available for all other substances, including those that are made on-farm, used on crops and/or soil that are not covered under the sections on fertilizer and PPPs?
C: If preparations, such as plant strengtheners, soil conditioners, or any other such substances are used on certified crops, be they home-made or purchased, records shall be available. These records shall include the name of the substance (e.g. plant from which it derives), the crop, the field, the date, and the amount applied. In case of purchased products, also the trade or commercial name, if applicable, and the active substance or ingredient, or the main source (e.g. plants, algae, mineral, etc.) shall be recorded. If in the country of production a registration scheme for this substance(s) exists, it has to be approved. 
Where the substances do not require registration for use in the country of production, the producer shall make sure that the use does not compromise food safety.
Records of these materials must contain information about the ingredients where available, and if there is a risk of exceeding MRLs, CB 7.6.2 must be met.</t>
  </si>
  <si>
    <t>P: Plant protection products (PPPs), biocontrol agents, and any other treatment products are stored in a manner that ensures the associated risks are managed.
C: The PPP storage shall:
- Comply with all the appropriate current national, regional, and local legislation and regulations
- Be located away from production areas, packaging storage areas, living areas, and harvested products to prevent cross contamination
- Be kept secure and locked when not in use
- Be accessible only to people with formal training in handling PPPs
- Be properly ventilated
- Have measuring equipment to support the accuracy of mixtures, including containers with graduation demarcations and calibrated scales
- Be equipped with utensils (buckets, water supply point, etc.), which shall be kept clean for the safe and efficient handling of all PPPs that can be applied (This last also applies to the filling/mixing area, if this is different.)
- Ensure all PPPs used on registered crops are stored separately from those used on nonregistered crops (e.g., garden chemicals)
- Contain the PPPs in their original containers and packages (In the case of breakage only, the new package shall contain all the information of the original label.)</t>
  </si>
  <si>
    <t>P: Are PPPs stored in accordance with local regulations in a secure place with sufficient facilities for measuring and mixing them, and are they kept in their original package?
C: The PPP storage facilities shall: 
• Comply with all the appropriate current national, regional and local legislation and regulations.
• Be kept secure under lock and key. No N/A.
• Have measuring equipment whose graduation for containers and calibration verification for scales been verified annually by the producer to assure accuracy of mixtures, and are equipped with utensils (e.g. buckets, water supply point, etc.), and they are kept clean for the safe and efficient handling of all PPPs that can be applied. This also applies to the filling/mixing area if this is different. No N/A.
• Contain the PPPs in their original containers and packs. In the case of breakage only, the new package shall contain all the information of the original label. Refer to CB 7.9.1. No N/A.</t>
  </si>
  <si>
    <t>P: Well ventilated (in the case of walk-in storage)?
C: The plant protection product storage facilities have sufficient and constant ventilation of fresh air to avoid a build-up of harmful vapors. No N/A.</t>
  </si>
  <si>
    <t>P: Located away from other materials?
C: The minimum requirement is to prevent cross contamination between PPPs and other surfaces or materials that may enter into contact with the edible part of the crop by the use of a physical barrier (wall, sheeting, etc.). No N/A.</t>
  </si>
  <si>
    <t>P: Are keys and access to the PPP storage facility limited to workers with formal training in the handling of PPPs?
C: The PPP storage facilities are kept locked and physical access is only granted in the presence of persons who can demonstrate formal training in the safe handling and use of PPPs. No N/A.</t>
  </si>
  <si>
    <t>P: Are PPPs approved for use on the crops registered for GLOBALG.A.P. Certification stored separately within the storage facility from PPPs used for other purposes?
C: PPPs used for purposes other than for registered and/or certified crops (i.e. use in garden etc.) are clearly identified and stored separately in the PPP store.</t>
  </si>
  <si>
    <t>P: Are the biocides, waxes and plant protection products used for post-harvest treatment stored away from produce and other materials?
C: To avoid the chemical contamination of the produce, biocides, waxes, and plant protection products, etc. are kept in a designated secure area, away from the produce.</t>
  </si>
  <si>
    <t>P: The plant protection product (PPP) storage is structurally sound and robust.
C: Storage capacity shall be sufficient to contain all PPPs during the peak application season. The storage space shall be sturdy.</t>
  </si>
  <si>
    <t>P: Sound?
C: The PPP storage facilities are built in a manner that is structurally sound and robust. 
Storage capacity shall be appropriate for the highest amount of PPPs that need to be stored during the PPP application season, and the PPPs are stored in a way that is not dangerous for the workers and does not create a risk of cross-contamination between them or with other products. No N/A.</t>
  </si>
  <si>
    <t>P: Plant protection product (PPP) storage does not pose a risk to workers or create opportunities for cross contamination.
C: The PPPs and postharvest treatment product storage shall mitigate health and safety risks to workers and the risk of cross contamination.
Liquids shall never be stored above powders or granular formulations.</t>
  </si>
  <si>
    <t>P: Are liquids not stored on shelves above powders?
C: All the PPPs that are liquid formulations are stored on shelving that is never above those products that are powder or granular formulations. No N/A.</t>
  </si>
  <si>
    <t>P: Plant protection products (PPPs) are stored at appropriate temperatures.
C: Storage temperatures shall be in accordance with label requirements.</t>
  </si>
  <si>
    <t>P: Appropriate to the temperature conditions?
C: The PPPs are stored according to label storage requirements. No N/A.</t>
  </si>
  <si>
    <t>P: Plant protection product (PPP) storage is illuminated.
C: The storage shall be sufficiently illuminated by natural or artificial lighting to ensure that all product labels can be easily read.</t>
  </si>
  <si>
    <t>P: Well lit?
C: The PPP storage facilities have or are located in areas with sufficient illumination by natural or artificial lighting to ensure that all product labels can be easily read while on the shelves. No N/A.</t>
  </si>
  <si>
    <t>P: The plant protection product (PPP) storage is able to retain and manage spillage.
C: Shelving shall not be absorbent in case of spillage (metal, rigid plastic, or covered with impermeable liner, etc.).
The PPP storage shall have retaining tanks or shall be bunded to 110% of the volume of the largest container of stored liquid to ensure that there cannot be any leakage, seepage, or contamination to the exterior of the storage. Materials and tools such as sand, floor brush and dustpan, and plastic bags shall be available and in a fixed location to be used exclusively in case of spillage of PPPs.</t>
  </si>
  <si>
    <t>P: Is all PPP storage shelving made of non-absorbent material?
C: The PPP storage facilities are equipped with shelving that is not absorbent in case of spillage (e.g. metal, rigid plastic, or covered with impermeable liner, etc.).</t>
  </si>
  <si>
    <t>P: Is the PPP storage facility able to retain spillage?
C: The PPP storage facilities have retaining tanks or products are bunded according to 110% of the volume of the largest container of stored liquid, to ensure that there cannot be any leakage, seepage or contamination to the exterior of the facility. No N/A.</t>
  </si>
  <si>
    <t>P: Are there facilities to deal with spillage?
C: The PPP storage facilities and all designated fixed filling/mixing areas are equipped with a container of absorbent inert material such as sand, floor brush and dustpan and plastic bags that must be in a fixed location to be used exclusively in case of spillage of PPPs. No N/A.</t>
  </si>
  <si>
    <t>P: Access to health checks is available to workers with exposure to applicable plant protection products (PPPs) according to the risk assessment or exposure and toxicity of products.
C: The producer shall provide workers who come into contact with PPPs the option of receiving health checks annually or according to the workers’ health and safety risk assessment. The health checks shall honor the privacy of personal information. The risk assessment shall identify the specific chemical exposure that would warrant the health check. Where health checks exist through government farm worker programs or other systems, these may be used as justification in the risk assessment that health care for high-exposure workers is readily available. Workers shall be informed of how to access these health services.</t>
  </si>
  <si>
    <t>P: Does the producer offer all workers who have contact with PPPs the possibility to be submitted to annual health checks or with a frequency according to a risk assessment that considers their exposure and toxicity of products used?
C: The producer provides all workers who are in contact with PPPs the option of being voluntarily submitted to health checks annually or according to health and safety risk assessment (see AF 4.1.1). These health checks shall comply with national, regional, or local codes of practice, and use of results shall respect the legality of disclosure of personal data.</t>
  </si>
  <si>
    <t>P: Plant protection products (PPPs) are mixed and handled according to label requirements.
C: Appropriate measuring equipment shall be adequate for mixing PPPs, and the correct handling and filling procedures shall be followed.</t>
  </si>
  <si>
    <t>P: When mixing PPPs, are the correct handling and filling procedures followed as stated on the label?
C: Facilities, including appropriate measuring equipment, shall be adequate for mixing PPPs, so that the correct handling and filling procedures, as stated on the label, can be followed. No N/A.</t>
  </si>
  <si>
    <t>P: An accident procedure is available near the plant protection product (PPP)/chemical storage.
C: An accident procedure containing all appropriate information and emergency contact telephone numbers shall be present and display the basic steps of primary accident care. The procedure shall be accessible by all persons working near the PPP/chemical storage(s) and designated mixing area(s).</t>
  </si>
  <si>
    <t>P: Is the accident procedure visible and accessible within 10 meters of the PPP/chemical storage facilities?
C: An accident procedure containing all information detailed in AF 4.3.1 and including emergency contact telephone numbers shall visually display the basic steps of primary accident care and be accessible by all persons within 10 meters of the PPP/chemical storage facilities and designated mixing areas. No N/A.</t>
  </si>
  <si>
    <t>P: Facilities are available to deal with operator contamination.
C: All plant protection product (PPP)/chemical storage and filling/mixing areas present on the farm shall have eyewash amenities, a source of clean water near the work area, and a first aid kit containing the relevant first aid material.</t>
  </si>
  <si>
    <t>P: Are there facilities to deal with accidental operator contamination?
C: All PPP/chemical storage facilities and all filling/mixing areas present on the farm have eye washing amenities, a source of clean water at a distance no farther than 10 meters, and a first aid kit containing the relevant aid material (e.g. a pesticide first aid kit might need aid material for corrosive chemicals or alkaline liquid in case of swallowing, and might not need bandages and splints), all of which are clearly and permanently marked via signage. No N/A.</t>
  </si>
  <si>
    <t>P: Plant protection products (PPPs) are transported between production sites in a safe and secure manner.
C: The producer shall ensure that the PPPs are transported in a way that mitigates risk to the environment or the health of the worker(s) and shall follow best industry practices.</t>
  </si>
  <si>
    <t>P: If concentrate PPPs are transported on and between farms, are they transported in a safe and secure manner?
C: All transport of PPPs shall be in compliance with all applicable legislation. When legislation does not exist, the producer shall in any case guarantee that the PPPs are transported in a way that does not pose a risk to the health of the worker(s) transporting them.</t>
  </si>
  <si>
    <t>P: The farm has documented procedures addressing re-entry times after plant protection product (PPP) application.
C: Based on the PPP label instructions there shall be clear, documented procedures that regulate re-entry intervals for PPPs applied to crops (standard operating procedure when intervals start and end, time of interval or signs to enter, how to enter, exceptions to entering during interval, and equipment and time in the field required, etc.). Special attention shall be paid to workers at greater risk.
Where no re-entry period is stated, re-entry shall not be allowed until the chemical has dried on the crop.</t>
  </si>
  <si>
    <t>P: Are there procedures dealing with re-entry times on the farm?
C: There are clear, documented procedures based on the label instructions that regulate all the re-entry intervals for PPPs applied to the crops. Special attention should be paid to workers at the greatest risk, i.e. pregnant/lactating workers, and the elderly. Where no re-entry information is available on the label, there are no specific minimum intervals, but the spray must have dried on the plants before workers re-enter the growing area.</t>
  </si>
  <si>
    <t>P: Invoices and/or procurement documentation of all plant protection products (PPPs) and postharvest treatments are kept.
C: Efforts shall be made to avoid illegal and counterfeit PPPs.
Invoices, procurement documentation, or packing slips of all PPPs used and/or stored shall be retained.</t>
  </si>
  <si>
    <t>P: Are invoices of PPPs kept?
C: Invoices or packing slips of all PPPs used and/or stored shall be kept for record keeping and available at the time of the external inspection. No N/A.</t>
  </si>
  <si>
    <t>P: Harvested and packed products are stored to minimize food safety risks.
C: All harvested products (packed products, bulk) are stored appropriately and protected from contamination in accordance with the hygiene risk assessment.</t>
  </si>
  <si>
    <t>P: Not together with harvested products?
C: Fertilizers shall not be stored with harvested products.</t>
  </si>
  <si>
    <t xml:space="preserve">P: Is harvested produce protected from contamination?
C: All harvested produce (regardless stored bulk or packed) shall be protected from contamination.
In the case of produce packed and handled directly in the field, it shall all be removed from the field during the day (not stored on the field overnight in open-air conditions), in accordance with the harvest hygiene risk assessment results. Food safety requirements shall be complied with if produce is stored on a short time basis at the farm. </t>
  </si>
  <si>
    <t>P: All locations for collection, storage, and distribution of packed products are cleaned and maintained.
C: All product handling and storage facilities and equipment (walls, floors, conveyance lines, machinery, etc.) shall be cleaned and maintained with a defined frequency according to a documented cleaning and maintenance schedule. Maintenance shall not introduce food safety risks. Records of cleaning and maintenance shall be kept.</t>
  </si>
  <si>
    <t xml:space="preserve">P: Are all collection/storage/distribution points of packed produce, also those in the field, maintained in clean and hygienic conditions?
C: To prevent contamination, all on- and off-farm storage and produce handling facilities and equipment (i.e. process lines and machinery, walls, floors, storage areas, etc.) shall be cleaned and/or maintained according to a documented cleaning and maintenance schedule that includes defined minimum frequency. Records of cleaning and maintenance shall be kept. </t>
  </si>
  <si>
    <t>P: Packaging materials are appropriate for their intended use and stored under conditions that protect the materials from contamination.
C: Packaging materials (including reusable crates) shall be appropriate for their intended use and stored under conditions that protect the materials from contamination and deterioration. Packaging materials may be stored outside, providing risks of contamination have been addressed (e.g., packaging materials sealed in plastic covers).</t>
  </si>
  <si>
    <t xml:space="preserve">P: Are packing materials appropriate for use, and are they used and stored in clean and hygienic conditions so as to prevent them from becoming a source of contamination?
C: Packaging material used shall be appropriate for the food safety of the products packed. To prevent product contamination, packing materials (including re-useable crates) shall be stored in a clean and hygienic area. </t>
  </si>
  <si>
    <t>P: Cleaning equipment, agents, lubricants, etc. are stored and used to prevent chemical contamination of products and are approved for application in the food industry.
C: To avoid chemical contamination of products, cleaning equipment, agents, lubricants, etc. shall be kept in a designated secure area, away from products.
Documented evidence (specific label mention or technical data sheet) shall exist authorizing use for the food industry of all cleaning agents, lubricants, etc. that may come into contact with products. Chemicals shall be applied according to the product label instructions.</t>
  </si>
  <si>
    <t xml:space="preserve">P: Are cleaning facilities, equipment, and chemical materials suitable for their intended use and stored and used appropriately? 
C: Cleaning products shall be labeled for food contact surfaces, if intended for use in cleaning areas that come in contact with the product. Chemicals for cleaning and cleaning equipment shall be stored in a manner that does not risk contamination of product. Cleaning activities shall not present a food safety risk. </t>
  </si>
  <si>
    <t>P: Are cleaning agents, lubricants, etc. stored to prevent chemical contamination of produce?
C: To avoid chemical contamination of produce, cleaning agents, lubricants, etc. shall be kept in a designated secure area, away from produce.</t>
  </si>
  <si>
    <t xml:space="preserve">P: Are cleaning agents, lubricants, etc. that may come into contact with produce approved for application in the food industry? Are label instructions followed correctly?
C: Documented evidence exists (i.e. specific label mention or technical data sheet) authorizing use for the food industry of cleaning agents, lubricants, etc. that may come into contact with produce. </t>
  </si>
  <si>
    <t>P: Systems are in place to ensure that foreign materials do not contaminate products.
C: Systems shall be in place to ensure that foreign materials, including insects, stones, debris, glass, and hard plastic, do not contaminate products.
Glass, hard plastic, and similar materials (light bulbs, fixtures, etc.) suspended above products or used for product handling shall be of a safety design or protected/shielded.</t>
  </si>
  <si>
    <t xml:space="preserve">P: Are breakage safe lamps and/or lamps with a protective cap used above the sorting, weighing, and storage area? 
C: In case of breakage, light bulbs, and fixtures suspended above produce or material used for produce handling are of a safety type or are protected/shielded so as to prevent food contamination. </t>
  </si>
  <si>
    <t>P: A procedure is in place for handling foreign material contamination.
C: A documented procedure for handling foreign material contamination, including glass and hard plastic breakages (in greenhouses, product handling, preparation and storage areas, etc.) shall be in place.</t>
  </si>
  <si>
    <t xml:space="preserve">P: Are there written procedures for handling glass and clear hard plastic in place?
C: Written procedures exist for handling glass and/or clear hard plastic breakages, which could be a source of physical contamination and/or damage the product (e.g. in greenhouses, produce handling, preparation, and storage areas). </t>
  </si>
  <si>
    <t>P: Controlled storage conditions are maintained.
C: Temperature-, humidity- (where relevant), and atmosphere-controlled storage areas shall be monitored and maintained. Records of monitoring shall be kept.</t>
  </si>
  <si>
    <t xml:space="preserve">P: Are temperature and humidity controls (where applicable) maintained and documented? 
C: If produce is stored either on-farm or in a packinghouse, temperature and humidity controls (where necessary to comply with quality requirements and also for controlled atmosphere storage) shall be maintained and documented. </t>
  </si>
  <si>
    <t>P: A pest management plan is in place and implemented.
C: A pest management plan for monitoring and control of pests in the packing and storage areas shall be in place.
There shall be visual evidence that the pest monitoring and correcting processes are effective.</t>
  </si>
  <si>
    <t xml:space="preserve">P: Is there a system for monitoring and correcting pest populations in the packing and storing areas?
C: Producers shall implement measures to control pest populations in the packing and storing areas appropriate to the farm condition. No N/A. </t>
  </si>
  <si>
    <t xml:space="preserve">P: Is there visual evidence that the pest monitoring and correcting process are effective? 
C: A visual assessment shows that the pest monitoring and correcting process are effective. No N/A. </t>
  </si>
  <si>
    <t>P: Records are kept of pest control inspections and corrective actions taken.
C: Monitoring shall take place and records of pest control inspections and follow-up action plan(s) shall be kept.</t>
  </si>
  <si>
    <t xml:space="preserve">P: Are detailed records kept of pest control inspections and necessary actions taken?
C: Monitoring is scheduled and there are records of pest control inspections and follow-up action plan(s). </t>
  </si>
  <si>
    <t>P: Final product labeling is appropriate.
C: Where final product packing is included in the scope of certification, product labeling shall be done according to applicable prevailing regulations in the country of intended sale and any customer specifications.
Packaging may be provided by the customer, indicating compliance with customer specifications.</t>
  </si>
  <si>
    <t xml:space="preserve">P: Is product labeling, where final packing takes place, done according to the applicable food regulations in the country of intended sale and according to any customer specifications?
C: Where final packing takes place, product labeling shall follow the applicable food regulations in the country of intended sale and any customer specifications. </t>
  </si>
  <si>
    <t>P: A risk-based microbial environmental monitoring program is in place for product handling areas.
C: Where postharvest activities are included in an operation, there shall be a risk-based microbial environmental monitoring program in place for the product handling areas. The program shall allow for assessment of effectiveness of cleaning procedures in reducing food safety risks and identify sources of potential contamination (in water, on surfaces, etc.). The risk assessment shall determine the areas of possible contamination (e.g., high traffic or difficult-to-clean locations).
Controlled environment agriculture (CEA) with environmental monitoring programs shall show documentation for applicable production activities and not be limited to product handling.</t>
  </si>
  <si>
    <t xml:space="preserve">P: Has a risk-based environmental monitoring program been established? 
C: A risk-based approach shall be in place to define the microbiological environmental monitoring program which shall be established, implemented, and maintained to reduce the risk of food contamination. The environmental monitoring program may rely on water test results or may include additional activities such as swabbing for pathogens. This control point does not require swabbing for compliance. </t>
  </si>
  <si>
    <t>P: Air and compressed gases are monitored, stored, and handled so as to minimize food safety risks.
C: Air and compressed gases used in product handling (e.g., for drying) and which could affect food safety shall be regularly monitored, appropriately stored, and handled so as to minimize the risk of product contamination. Based on a risk assessment, the degree of monitoring appropriate for compressed air that comes into contact with the product shall be defined. Risk mitigation activities may include monitoring of filters and do not necessarily require laboratory analysis of air samples.</t>
  </si>
  <si>
    <t xml:space="preserve">P: Are air and compressed gasses which could impact food safety regularly monitored, adequately stored, and handled in order to minimize food safety risks? 
C: Testing of compressed air or gas systems shall be conducted at a frequency determined by the risk assessment, which may range from no testing to routine testing intervals. If the risk assessment determines that testing is necessary, testing shall be conducted at least annually. </t>
  </si>
  <si>
    <t xml:space="preserve">Review documents. During the review of procedures, risk assessments, and records, verify the criteria of compliance with this P&amp;C (are documents appropriately identified, paginated, reviewed, etc.?).
Cross-check whether all relevant parties (e.g., producer group members, key staff) have available the most recent applicable document/record.
In Option 2 producer groups Option 1 multisite producers with QMS, the document control procedure may be checked at QMS level. 
Justification guideline (visible to producers): Document identification (name/code, date/edition, etc.): 
 </t>
  </si>
  <si>
    <t xml:space="preserve"> 
 </t>
  </si>
  <si>
    <t xml:space="preserve">Verify this P&amp;C after the site audit and record check.
Check whether records are kept up-to-date and how long they are retained. 
The availability of two years’ record keeping is not applicable in the first two years after initial certification. 
Justification guideline (visible to producers): No comments required.  
Justification guideline (visible only to CB and GLOBALG.A.P. Secretariat): No comments required. </t>
  </si>
  <si>
    <t>Verify that all applicable P&amp;Cs and all registered products and sites are included in the documented self-assessment/internal farm audit.
Include comments of the evidence observed for all not applicable and non-compliant Major Must and Minor Must P&amp;Cs. Recommendations do not need comments, even if they are not applicable or not complied with.
The self-assessment/internal farm audit shall cover all used subcontractor(s). In the case of subcontractors, the applicable P&amp;Cs shall be identified and comments shall include information regarding evaluated seasons and tasks (see also FV 04). 
Justification guideline (visible to producers): Date of self-assessment or internal farm audit: 
Justification guideline (visible only to CB and GLOBALG.A.P. Secretariat): Name of person performing the self-assessment (in case of Option 1) or internal farm audit (in case of Option 2 producer group members):</t>
  </si>
  <si>
    <t xml:space="preserve">Check how the non-compliances detected during the self-assessment/internal farm audit were closed. 
Justification guideline (visible to producers): Number of non-compliances detected (Major Must/Minor Must/Recommendation):
Number of non-compliances still open: 
 </t>
  </si>
  <si>
    <t xml:space="preserve">Document the plan to be reviewed.                
Justification guideline (visible to producers): Document identification (name/code, date/edition, etc.):
Record of an example of a self-defined target with estimated date of achievement: 
 </t>
  </si>
  <si>
    <t xml:space="preserve">Review documented evidence and perform a visual assessment depending on the nature of the target.                                                                           During subsequent assessments, verify the target outcome in relation to the estimated date of achievement.  
Justification guideline (visible to producers): Document identification (name/code, date/edition, etc.): 
 </t>
  </si>
  <si>
    <t xml:space="preserve">Review documents. Are roles and responsibilities of key staff defined and documented?  
Justification guideline (visible to producers): Document identification (name/code, date/edition, etc.): 
 </t>
  </si>
  <si>
    <t xml:space="preserve">Review documents. Check the evidence for the qualifications. 
Justification guideline (visible only to CB and GLOBALG.A.P. Secretariat): Names of technical adviser(s), designated worker(s), or technically responsible person(s) (if not the producer themself) for:
Fertilizer applications:
PPP applications:  </t>
  </si>
  <si>
    <t>During the site visit, collect names of relevant workers and cross-check with records. Check training records, certificates, and/or other relevant qualifications for these workers and their activities. 
Check each person (including subcontractors) involved in the application or handling of PPPs. For the rest of the people handling and/or administering chemicals, disinfectants, biocides, and/or other hazardous substances, and for all workers operating dangerous or complex equipment, a sample is sufficient. 
Justification guideline (visible to producers): Type of training and training date: 
and/or 
Type of training certificate:
Validity: 
Justification guideline (visible only to CB and GLOBALG.A.P. Secretariat): Name(s) of worker(s) checked:</t>
  </si>
  <si>
    <t>Check training records. 
During the site visit, note name(s) of the worker(s) interviewed. Check training records for these workers (for both preharvest and postharvest activities), along with the evidence of attendance at hygiene and health and safety trainings.
Evidence of attendance can be a signature, a finger print, or a photo of the training where attendees can be clearly identified. Seasonal workers, managers, and new workers shall also be included.  
Justification guideline (visible to producers): Topic of training:
Number of workers:
Training date: 
Justification guideline (visible only to CB and GLOBALG.A.P. Secretariat): Name of the trainer(s):</t>
  </si>
  <si>
    <t>Three situations are possible: 
1) The subcontractor has a GLOBALG.A.P. certificate for a standard, add-on, or an equivalent benchmarked scheme. A list of equivalent benchmarked schemes is available on the GLOBALG.A.P. website. Check each certificate for validity and scope. 
2) The subcontractor does not have a GLOBALG.A.P. certificate for a standard, add-on, or equivalent benchmarked scheme, but a GLOBALG.A.P. approved CB has already checked the P&amp;Cs that apply to the activity performed by the subcontractor. Check the CB audit report regarding compliance with these applicable P&amp;Cs. 
3) The subcontractor does not have a GLOBALG.A.P. certificate for a standard, add-on, or equivalent benchmarked scheme, nor have they already been audited by a GLOBALG.A.P. approved CB. Check whether evidence of compliance with all applicable P&amp;Cs is available on the site, or visit the subcontractor.  
Justification guideline (visible to producers): Subcontracted activities checked:
Identify which of the three situations applies. 
Justification guideline (visible only to CB and GLOBALG.A.P. Secretariat): Names of subcontractors checked:</t>
  </si>
  <si>
    <t xml:space="preserve">Review documents. Review specifications set by the certificate holder and/or customer in relation to the registered products, packaging, etc.
Review licenses and qualifications of service providers. 
Justification guideline (visible to producers): Provide an example of a specification (materials or services). 
 </t>
  </si>
  <si>
    <t xml:space="preserve">Check records.
Among others, cross-check with application records and fertilizers seen in the storage.
Cross-check with FV 32.11.01 (PPP invoices), application records (FV 32.01.01), and PPPs seen in the storage.
Compare with results of checks of the actual content of the storage.
Other inventories shall be available for review depending on the farm activities. 
Justification guideline (visible to producers): Date of last check of the actual content of the PPP storage: 
 </t>
  </si>
  <si>
    <t xml:space="preserve">Review documents.
Identify whether products are being handled for other producers. Challenge and test whether the system is working. 
Cross-check traceability information with harvest records. 
Justification guideline (visible to producers): Give a short description of the traceability system. 
 </t>
  </si>
  <si>
    <t xml:space="preserve">Verify the segregation and product identification on the site during operations and following the product flow.  
Justification guideline (visible to producers): Give a short description of the segregation system. 
 </t>
  </si>
  <si>
    <t xml:space="preserve">Perform a visual identification of the final product and a records check. On the site, select a sample of final product labeled with a GGN and trace it back to its origin to confirm the certification status.  
Justification guideline (visible to producers): Name of product, batch/date checked:
If Option 2 (producer group member/certificate holder/both), GGN used for identification: 
 </t>
  </si>
  <si>
    <t xml:space="preserve">Check records. Interview person responsible for final check. 
Justification guideline (visible to producers): Name of product, batch/date checked:
 </t>
  </si>
  <si>
    <t xml:space="preserve">Perform a visual check whether all incoming and stored products are identified as detailed in the procedure. 
Select a sample of incoming product (sample to be selected by CB auditor) and check whether the origin is a certified production process. 
For purchased product, check the actual delivery records/supplier sales documents, which shall indicate the GLOBALG.A.P. certification status and the current online certificate. 
Justification guideline (visible to producers): Documented procedure identification (name/code and date/edition, etc.):
Name of purchased product, batch/date checked: 
 </t>
  </si>
  <si>
    <t xml:space="preserve">Cross-check records. 
Individual producers/Producer group members shall keep sales records (delivery notes, documented evidence) for all outgoing products (including those sold for local markets, to industry, as by-products, etc.). All these sales shall be registered in the individual mass balance calculations.
Select a sample of sales records for each product and check whether its origin is a certified production process.
Justification guideline (visible to producers): Record one example each for at least the square root of the number of registered products.
Name of product, batch/date checked:   
 </t>
  </si>
  <si>
    <t xml:space="preserve">Cross-check records. 
Check whether the mass balance calculation frequency defined by the producer for each registered crop is appropriate to the scale of the operation.
Check whether mass balance done by the producer covers all products originating from certified as well as noncertified production processes (if applicable). The mass balance shall contain ‘’owned’’ products only and is still required for producers without product handling.
Select a period and check the mass balance for each product. 
Verify that the producer’s mass balance calculation (certification status and quantities) is consistent with the producer’s records (sales documents, documentation of incoming quantities, etc.). The mass balance calculations at producer level shall reconcile the amount of product sold (sales documents/delivery notes) with incoming product (harvest records and product from certified production processes bought, if applicable) and stored product. Challenge the production/harvest records with the production area/volume/number to check whether the yield is realistic. Check the conversion factor to see whether it is realistic (compare with the normal conversion factors for that product in the region for the current year). Are there quality control records?
In the first year (initial certification), conduct only a system/document check and not an actual record check (producer can show records of quantities harvested by the time of the audit).   If harvest is excluded, mass balance calculations are not applicable for this product.  If harvested crops are sold directly from the field (off-field delivery), the input/output shall be justified and the P&amp;C can be considered N/A. 
In the case of producer group members, check whether the harvested/delivered quantities (based on harvest records, delivery notes, etc.) are equal to the received/processed quantities of the producer group (invoices, product handling records, etc.). 
Check whether the product quantity delivered to the producer group is in line with the quantities registered for certification and with the yield of the production site. 
Justification guideline (visible to producers): Frequency of the mass balance calculation:
Record for at least one product per producer group (crop grouping), prioritizing main products and/or products under parallel ownership.
Name of product: 
Justification guideline (visible only to CB and GLOBALG.A.P. Secretariat): Quantity of input, output, loss, and storage of products originating from certified and noncertified production processes (if applicable) for the chosen period:
</t>
  </si>
  <si>
    <t xml:space="preserve">Document review: Check completeness of the procedure and records of the mock test.
Check whether the concept of recall and withdrawal is clear in the procedure (not just a traceability exercise).
Check (challenge) whether records and evidences are related to a real batch of products and whether the relevant documents needed to exercise withdrawal/recall are kept (harvest information, traceability records, delivery notes, type of communications with the relevant clients, if applicable, etc.). Cross-check data with traceability system (e.g., harvest records). 
The procedure test is restricted to producer responsibilities. It is not necessary to send faxes/emails to customers; it is enough to verify that customer contact details for test examples are available and updated).
In Option 2 producer groups and Option 1 multisite producers with QMS the procedure may be checked at QMS level.  If applicable, check the producer’s role/task in the procedure at producer group member/production site level.                                                                                        Has there been an actual recall or withdrawal in the last 12 months? 
Justification guideline (visible to producers): Document identification (name/code, date/edition, etc.):
Date of mock recall test:
Name of product and batch/date involved in the mock recall test:  
 </t>
  </si>
  <si>
    <t xml:space="preserve">Review documents.
In Option 2 producer groups and Option 1 multisite producers with QMS the complaint procedure may be checked at QMS level. If applicable, check the producer’s role/task in the complaint procedure at producer group member/production site level. Bear in mind that complaints may be received from clients, workers, public bodies, neighbors, etc. 
Have there been complaints?  If yes, to what and how are they related? 
Justification guideline (visible to producers):  Document identification (name/code, date/edition, etc.): 
 </t>
  </si>
  <si>
    <t>Check records (e.g., description of mechanisms, records of concerns). Interview workers. Is the mechanism actively communicated to the workers? Is a time frame established for resolving the complaints? 
Justification guideline (visible to producers): Provide a brief description of the communication mechanism.  What is the time frame for resolving complaints?  
Justification guideline (visible only to CB and GLOBALG.A.P. Secretariat): Name(s) of worker(s) interviewed:</t>
  </si>
  <si>
    <t xml:space="preserve">During the site visit, check the procedure and its implementation.   This P&amp;C is applicable also when harvest is excluded.
Have there been non-conforming products in the last 12 months?  
Justification guideline (visible to producers): Document identification (name/code, date/edition, etc.):                            Briefly describe how discarded and/or waste products are managed. 
 </t>
  </si>
  <si>
    <t xml:space="preserve">Review laboratory documentation (accreditation or approval evidence). 
Justification guideline (visible to producers): Water analysis (microbial/physical/chemical) laboratory name:
MRL analysis laboratory name: 
 </t>
  </si>
  <si>
    <t xml:space="preserve">Perform a visual assessment of equipment available on the production site, its identification, and its status of maintenance.
Cross-check with FV-GFS 32.02.01, FV-GFS 28.03.2, and FV-GFS 29.03.01 on records of application machinery used.
Check the calibration/verification of all PPP application equipment.
For other equipment important for food safety, check sample with reference to records of maintenance, internal verification, and calibration. 
Justification guideline (visible to producers): For equipment available on the production site, in use, and covered by this P&amp;C, record:
One example of PPP application equipment/identification:
Date of internal verification/external calibration:   
One example of fertilizer application equipment/identification:
Date of internal verification/external calibration:
One example of other equipment (e.g., scales, thermometers, pH meters)/identification:
Date of internal verification/external calibration:  
 </t>
  </si>
  <si>
    <t xml:space="preserve">Perform a visual assessment. 
Justification guideline (visible to producers): No comments required.  
Justification guideline (visible only to CB and GLOBALG.A.P. Secretariat): No comments required. </t>
  </si>
  <si>
    <t xml:space="preserve">Perform a visual assessment. Cross-check with cleaning schedule.  
Justification guideline (visible to producers): No comments required.  
Justification guideline (visible only to CB and GLOBALG.A.P. Secretariat): No comments required. </t>
  </si>
  <si>
    <t xml:space="preserve">Check the food safety policy declaration for completeness (name, date, and signature). The producer may use a template or develop any other format. 
Justification guideline (visible to producers): Date that the food safety policy declaration was signed: 
 </t>
  </si>
  <si>
    <t xml:space="preserve">Review the documented risk assessment for food defense. 
Justification guideline (visible to producers): Document identification (name/code, date/edition, etc.) of risk assessment:                                                                      
 </t>
  </si>
  <si>
    <t xml:space="preserve">Review the risk assessment document.                      Check the procedures/mitigation measures.  
Justification guideline (visible to producers): Document identification (name/code, date/edition, etc.) of risk assessment:  
 </t>
  </si>
  <si>
    <t xml:space="preserve">Perform a visual assessment. Check where the GLOBALG.A.P. trademarks/logos are used. In the case of a CB transfer, the producer shall comply with the P&amp;Cs, since the audit is considered subsequent. Check the producer’s website, too. 
Justification guideline (visible to producers): Record where the GLOBALG.A.P. trademarks/logos are used by the producer. 
 </t>
  </si>
  <si>
    <t xml:space="preserve">Check sales records (invoices, delivery notes, etc.).
Cross-check with traceability records to confirm the certification status of the sold product.
In the case of an initial (first) audit, sales records will not include a reference to the GLOBALG.A.P. certification status. Instead, check whether procedures are in place to implement this process after certification is achieved. 
Justification guideline (visible to producers): Indicate the GLOBALG.A.P. certification status and GGN used, how it is used, the type of transaction record checked, the reference number, and the date.
In the case of an initial audit, write: “N/A. Initial audit.”  
 </t>
  </si>
  <si>
    <t xml:space="preserve">Check whether the risk assessment covers risks seen during the site visit and is appropriate to the product/process seen. 
Perform a visual assessment of harvest and postharvest processes of different groups of products. Interview workers working in the field/handling unit about harvest and postharvest processes for the registered products.
Challenge the risk assessment(s) to see whether all risks present in the different production, harvest, and postharvest processes have been taken into consideration in the risk assessment(s). 
Justification guideline (visible to producers): Document identification (name/code, date/edition, etc.):
 During the audit, harvest and postharvest processes have been seen for the following products:
Record one example per crop grouping (as defined in “GLOBALG.A.P. general regulations – rules for plants scope,” harvest inspection of multiple crops).
Harvesting method (manual, mechanical, etc.):
Postharvest process (storage, chemical treatment, trimming, washing, packing, etc.):
Location where product handling is taking place:
Detail/List all different harvest/postharvest processes within the same product group, especially when different harvest/postharvest processes take place within the same product group. 
 </t>
  </si>
  <si>
    <t>Review and challenge documented hygiene procedures.
All the risks identified in FV-GFS 19.01 shall be addressed in the hygiene procedure. 
Gather visual evidence and conduct an interview.
Justification guideline (visible to producers): Document identification (name/code, date/edition, etc.):
Justification guideline (visible only to CB and GLOBALG.A.P. Secretariat): Identification of person(s) interviewed:</t>
  </si>
  <si>
    <t>During the site visit, note name(s) of the worker(s) interviewed. Check training records for these workers and activities. Seasonal workers, managers, and new workers shall also be included.  
Justification guideline (visible to producers): Number of workers:
Training date:
Justification guideline (visible only to CB and GLOBALG.A.P. Secretariat): Name of the trainer:</t>
  </si>
  <si>
    <t xml:space="preserve">Perform a visual assessment.
Interview harvest workers. 
Justification guideline (visible to producers): No comments required.  
Justification guideline (visible only to CB and GLOBALG.A.P. Secretariat): No comments required. </t>
  </si>
  <si>
    <t xml:space="preserve">Perform a visual assessment of available toilets and facilities.
Interview harvest workers. 
Justification guideline (visible to producers): Description of toilets and facilities and where they are available: 
 </t>
  </si>
  <si>
    <t xml:space="preserve">Visual assessment of available handwashing facilities.
Interview harvest workers. 
Justification guideline (visible to producers): Description of handwashing facilities and where they are available:
Description of the water source used for handwashing and whether the water meets the microbial standard for drinking water. 
 </t>
  </si>
  <si>
    <t xml:space="preserve">Perform a visual assessment of production sites. 
Justification guideline (visible to producers): No comments required.  
 </t>
  </si>
  <si>
    <t xml:space="preserve">Assess the available cleaning schedule.
Perform a visual assessment of harvest containers. 
Justification guideline (visible to producers): Type of harvest containers in use:
Type of harvest containers seen during CB audits:
 </t>
  </si>
  <si>
    <t xml:space="preserve">Check whether the risk assessment covers risks seen during the site visit and is appropriate to the product/process seen.  
Justification guideline (visible to producers):  Document identification (name/code, date/edition, etc.): Record an example of a health and safety risk. 
 </t>
  </si>
  <si>
    <t xml:space="preserve">Cross-check health and safety procedures with the result of the risk assessment.
Conduct interviews and perform a visual assessment to check implementation of the health and safety procedures.  
Justification guideline (visible to producers): Document identification (name/code, date/edition, etc.):
 </t>
  </si>
  <si>
    <t>Gather visual evidence and conduct an interview.
Justification guideline (visible to producers): Record the number of workers who attended the training session during the current season.  
Justification guideline (visible only to CB and GLOBALG.A.P. Secretariat):  Name of person(s) interviewed:</t>
  </si>
  <si>
    <t xml:space="preserve">Perform a visual assessment and conduct interview(s). 
Justification guideline (visible to producers): No comments required.  
Justification guideline (visible only to CB and GLOBALG.A.P. Secretariat): No comments required. </t>
  </si>
  <si>
    <t xml:space="preserve">Check whether information is available for all hazardous substances. 
 </t>
  </si>
  <si>
    <t xml:space="preserve">Perform a visual assessment. Open the first aid kit, check completeness and expiry dates. 
Justification guideline (visible to producers): Identify the location of the first aid kit checked: 
 </t>
  </si>
  <si>
    <t>Check how many trained first aid providers are available in relation to the number of people working on the farm. 
Check the dates of first aid trainings and/or certificates.
Are the trained first aid providers located on the farm during production activities?
Note: If there are workers qualified as medical staff (e.g., nurse or doctor), this qualification is sufficient for that person. No additional first aid training is required for that person.
Justification guideline (visible only to CB and GLOBALG.A.P. Secretariat): Name(s) of persons checked:</t>
  </si>
  <si>
    <t xml:space="preserve">Perform a visual assessment. Check whether PPE meets label requirements and/or that PPE specification are suitable for the specific use. Interview workers to verify proper use of equipment. Check whether there is enough equipment for all relevant workers. Equipment replacements should be available on the farm or able to be quickly obtained to ensure protection of workers at all times. 
Justification guideline (visible to producers): Provide an example of PPE used and the activity: 
 </t>
  </si>
  <si>
    <t xml:space="preserve">Perform a visual assessment of equipment cleanliness, storage, and disposal.
Justification guideline (visible to producers): No comments required.  
Justification guideline (visible only to CB and GLOBALG.A.P. Secretariat): No comments required. </t>
  </si>
  <si>
    <t>Perform a visual assessment. Interview workers.  
Justification guideline (visible only to CB and GLOBALG.A.P. Secretariat): Name(s) of persons checked:</t>
  </si>
  <si>
    <t xml:space="preserve">Perform a visual assessment of changing facilities. 
 </t>
  </si>
  <si>
    <t>Identify the form of communication. Interview workers. 
Justification guideline (visible to producers): Record the form of communication. 
Justification guideline (visible only to CB and GLOBALG.A.P. Secretariat): Name(s) of persons interviewed:</t>
  </si>
  <si>
    <t xml:space="preserve">Perform a visual assessment and conduct interview(s). Check whether drinking water is potable. 
Justification guideline (visible to producers): No comments required.  
Justification guideline (visible only to CB and GLOBALG.A.P. Secretariat): No comments required. </t>
  </si>
  <si>
    <t xml:space="preserve">Perform a visual assessment and check whether the results are compliant with local regulations. Cross-check the maximum number of workers living on the farm and the number of housing facilities.
Justification guideline (visible to producers): If applicable, list the number of workers living on the farm. 
 </t>
  </si>
  <si>
    <t xml:space="preserve">Perform a visual assessment. Check driving licenses of the drivers.
Check compliance where local regulations are applicable. Interview workers.  
 </t>
  </si>
  <si>
    <t xml:space="preserve">Check whether the risk assessment is periodically reviewed and updated, taking into consideration any changes that may have occurred since the last year. 
Verify this P&amp;C after the site visit, because it is possible that an auditor detects an unidentified risk during the site visit. 
Justification guideline (visible to producers): Document identification (name/code, date/edition, etc.):
 </t>
  </si>
  <si>
    <t xml:space="preserve">Cross-check evidence of implementation with the results of the risk assessment.
Conduct interview(s) and perform a visual assessment of the implementation of the management plan. 
Justification guideline (visible to producers): Document identification (name/code, date/edition, etc.): 
 </t>
  </si>
  <si>
    <t xml:space="preserve">Cross-check consistency of reference system with application records (fertilizer, PPPs, etc.).
Justification guideline (visible to producers): Map or physical signs? 
 </t>
  </si>
  <si>
    <t xml:space="preserve">Cross-check with FV-GFS 21.01. Check whether allergens are present in any step of the production and handling process. The allergen management program shall be in place. Check whether the allergen management program includes identification, control, and communication of the risk and/or presence of food allergens in operations, from raw materials through to final packed products.
Perform a visual assessment of harvesting, handling, storage, and transportation. This includes (but is not limited to) checking the following:
- Cross contamination with substances applied to the crop during production
- Inadequate or ineffective cleaning of containers, reusable bags, and/or transport vehicles
- Inadvertent inclusion of foreign particulates (e.g., grains, nuts, or seeds)
- Inadequate physical separation or storage of commodities with different allergen profiles
Labeling also applies to bulk product. Product shall either carry a label, or information shall be put on the transaction documents. If allergens are not identified in any stage of production (including handling), the specific P&amp;C is not applicable. If an allergen is identified, the P&amp;C is applicable regardless of whether the producer packs/labels the product. 
The allergen labeling shall consider the legislation in the country of intended sale, when it is known. When it is not known, legislation of the country of production on allergen labeling applies.   
Justification guideline (visible to producers): Record all identified allergens. 
 </t>
  </si>
  <si>
    <t xml:space="preserve">Check the biodiversity plan and check whether it covers all sections. During the site visit, check whether there is any environmental impact that affects biodiversity and whether the actions taken (if any) are appropriate to the production process seen.
In Option 2 producer groups and Option 1 multisite producers with QMS the biodiversity plan can be checked at QMS level; however, it shall be tailored to each producer group member/production site.  Check implementation of the plan on the site. 
Justification guideline (visible to producers): Document identification (name/code, date/edition, etc.): 
 </t>
  </si>
  <si>
    <t xml:space="preserve">Cross-check the biodiversity plan with the site visit. 
 </t>
  </si>
  <si>
    <t xml:space="preserve">Evidence documented shall include maps, aerial photos, documents issued by local or national authorities, land register, historical remote sensing imagery, etc. This evidence shall demonstrate that there has been no conversion of natural ecosystems (primary forest, wetlands, mangroves, grasslands, peatlands, etc.), protected areas, or any area recognized as a high conservation value area.  Check whether the farm is located near natural or seminatural ecosystems or areas with legally recognized conservation value that can affect compliance with the P&amp;C.  
                                                                                                            If on the farm there have been no natural or seminatural ecosystems and habitats, no areas with legally recognized conservation value (or effectively protected by other means), and no land conversion to agricultural production since 1 January 2014, this P&amp;C is fulfilled. 
Justification guideline (visible to producers): Document identification (name/code, date/edition, etc.):
Description of documented evidence seen in reference to the period since 2014:
For example: Satellite images, maps, technical studies (such as a HCV assessment or land-use change analysis), legal documents issued by a local or national authority, etc.
 </t>
  </si>
  <si>
    <t xml:space="preserve">Evidence documented shall include maps, aerial photos, documents issued by local or national authorities, historical remote sensing imagery, etc. This evidence shall demonstrate that restoration has been completed, is ongoing, or is in planning for binding implementation. 
Justification guideline (visible to producers): Describe the current situation of the areas (restored area, area under restoration, or area that will be bindingly restored).
This P&amp;C is not applicable if no conversion of areas took place between 1 January 2008 and 1 January 2014.
Description of documented evidence of areas under restoration:
Satellite images, maps, technical studies, legal documents issued by a local or national authority, etc.:
Document identification (name/code, date/edition, etc.): 
 </t>
  </si>
  <si>
    <t xml:space="preserve">Check records. Cross-check with FV-GFS 22.03.01 and FV-GFS 22.03.02. 
 </t>
  </si>
  <si>
    <t xml:space="preserve">Check records/documents. 
Justification guideline (visible to producers): No comments required.  
Justification guideline (visible only to CB and GLOBALG.A.P. Secretariat): No comments required. </t>
  </si>
  <si>
    <t xml:space="preserve">Check records/documents. 
 </t>
  </si>
  <si>
    <t xml:space="preserve">Check records. Cross-check with FV-GFS 23.01 and FV-GFS 23.02. 
 </t>
  </si>
  <si>
    <t xml:space="preserve">Check records/documents. 
Activities that may generate GHG emissions have been identified, and practices to reduce the emissions are in place. 
 </t>
  </si>
  <si>
    <t xml:space="preserve">Perform a visual assessment and conduct interview(s).
The producer shall develop a plan to minimize net GHG emissions and enable the formation of organic carbon in soil and in biomass. 
 </t>
  </si>
  <si>
    <t xml:space="preserve">Check records. Cross-check with FV-GFS 24.01.
The producer can use different tools to estimate GHG emissions. Appropriate tools shall be used for the monitoring and reporting of GHG emissions. 
 </t>
  </si>
  <si>
    <t xml:space="preserve">Review documents and perform a visual assessment.
Cross-check whether there is a management plan for all the wastes identified in FV-GFS 25.02.
Justification guideline (visible to producers): Document identification (name/code, date/edition, etc.): 
 </t>
  </si>
  <si>
    <t xml:space="preserve">Review documents.
Verify this P&amp;C after the site visit. 
 </t>
  </si>
  <si>
    <t xml:space="preserve">Perform a visual assessment.  
 </t>
  </si>
  <si>
    <t xml:space="preserve">Check during site visit and/or document review. 
 </t>
  </si>
  <si>
    <t xml:space="preserve">Perform a visual assessment and interview workers. 
 </t>
  </si>
  <si>
    <t xml:space="preserve">Perform a visual assessment. 
 </t>
  </si>
  <si>
    <t xml:space="preserve">Perform a visual assessment of production sites.
Review documents of training records and interview workers. 
 </t>
  </si>
  <si>
    <t xml:space="preserve">Check records. Consider retained seed packaging and/or plant passports. GLOBALG.A.P. IFA certificate for plant propagation material is accepted. 
Justification guideline (visible to producers): No comments required.  
Justification guideline (visible only to CB and GLOBALG.A.P. Secretariat): No comments required. </t>
  </si>
  <si>
    <t xml:space="preserve">Review licenses and permits/contacts, if applicable. 
Justification guideline (visible to producers): No comments required.  
Justification guideline (visible only to CB and GLOBALG.A.P. Secretariat): No comments required. </t>
  </si>
  <si>
    <t xml:space="preserve">Check records. Assess evidence that visual signs of pests and diseases are monitored at fixed intervals. 
 </t>
  </si>
  <si>
    <t xml:space="preserve">Check records. For crops with short growing cycles (e.g., cress) consider possible risks regarding preharvest intervals and residues. 
Justification guideline (visible to producers): No comments required.  
Justification guideline (visible only to CB and GLOBALG.A.P. Secretariat): No comments required. </t>
  </si>
  <si>
    <t xml:space="preserve">Check records. 
Justification guideline (visible to producers): No comments required.  
Justification guideline (visible only to CB and GLOBALG.A.P. Secretariat): No comments required. </t>
  </si>
  <si>
    <t xml:space="preserve">Review documents and perform a visual assessment. 
 </t>
  </si>
  <si>
    <t xml:space="preserve">Review documents and check records.             Comment only if GMOs are used. 
Justification guideline (visible to producers): Reference the legal requirements, where such exist.
 </t>
  </si>
  <si>
    <t xml:space="preserve">Review documents. 
Justification guideline (visible to producers): Comment only if GMOs are used. Reference to communication evidence: 
 </t>
  </si>
  <si>
    <t xml:space="preserve">Perform a visual assessment.  
Justification guideline (visible to producers): No comments required.  
Justification guideline (visible only to CB and GLOBALG.A.P. Secretariat): No comments required. </t>
  </si>
  <si>
    <t xml:space="preserve">Perform a visual assessment and conduct interview(s). Check records.  
Justification guideline (visible to producers): Frequency of the analysis: Date of the last soil/foliar analysis: 
 </t>
  </si>
  <si>
    <t xml:space="preserve">Check records. 
 </t>
  </si>
  <si>
    <t xml:space="preserve">Perform a visual assessment and conduct interview(s). 
 </t>
  </si>
  <si>
    <t>Check records and conduct interview(s). Methyl bromide shall not be used even if local legislation allows it. 
Justification guideline (visible to producers): If soil fumigation is/was used, describe it. Date, active ingredient:  
Justification guideline (visible only to CB and GLOBALG.A.P. Secretariat): Name or initials of person that gave the authorization:</t>
  </si>
  <si>
    <t xml:space="preserve">Check records, cross-check with planting dates. 
 </t>
  </si>
  <si>
    <t xml:space="preserve">Check records, cross-check with planting dates. 
Justification guideline (visible to producers): If chemicals are used to sterilize substrates, record an example. 
Date of sterilization:
Location of sterilization:
Method of sterilization:
Type of chemical(s) used:
Preplanting interval: 
 </t>
  </si>
  <si>
    <t xml:space="preserve">Review documents. A document/declaration given by the supplying company may be enough to demonstrate that the substrate does not come from designated conservation areas. 
 </t>
  </si>
  <si>
    <t xml:space="preserve">Check records. The reference used shall correspond with the visual identification or reference system established.  
Justification guideline (visible to producers): No comments required.  
Justification guideline (visible only to CB and GLOBALG.A.P. Secretariat): No comments required. </t>
  </si>
  <si>
    <t xml:space="preserve">Check records. 
Justification guideline (visible to producers): Record an example of a location where a fertilizer application took place. 
 </t>
  </si>
  <si>
    <t xml:space="preserve">Check records. 
Justification guideline (visible to producers): Record an example of a date when a fertilizer application took place. 
 </t>
  </si>
  <si>
    <t xml:space="preserve">Check records. 
Justification guideline (visible to producers): Record an example of a name and type of a fertilizer applied. 
 </t>
  </si>
  <si>
    <t xml:space="preserve">Check records. Cross-check with the soil management plan. 
Justification guideline (visible to producers): Record an example of an amount (rate or concentration) of a fertilizer applied. 
 </t>
  </si>
  <si>
    <t xml:space="preserve">Check records. 
Justification guideline (visible to producers): Record the name of a person responsible. 
 </t>
  </si>
  <si>
    <t xml:space="preserve">Check records. Cross-check with FV-GFS 28.01.01. 
 </t>
  </si>
  <si>
    <t xml:space="preserve">Review the documented risk assessment for completeness. If the producer uses commercially compounded organic fertilizer only, a risk assessment is not necessary, but documentary evidence shall be supplied with the sourced fertilizer.
Cross-check with FV-GFS 29.03.02.
Justification guideline (visible to producers): Document identification (name/code, date/edition, etc.):
Type of organic fertilizer:                  
 </t>
  </si>
  <si>
    <t xml:space="preserve">Perform a visual assessment and conduct interview(s) during the visit of the production site(s).
Cross-check records of organic fertilizer applications and harvest.
Justification guideline (visible to producers): For each crop for which organic fertilizer is used, record:
Type of organic fertilizer:
Date of organic fertilizer application:
Date of first harvest:
Note: No justification needed if only commercial organic fertilizers are used. 
 </t>
  </si>
  <si>
    <t xml:space="preserve">Review documents and cross-check implementation with FV-GFS 29.03.01 and FV-GFS 29.01.05.
Ask whether standard values for nutrients (nitrogen, phosphorus, potassium) are used for laboratory analysis.  
 </t>
  </si>
  <si>
    <t xml:space="preserve">Review the risk assessment for physical, chemical, and microbial water quality of water used in production and postharvest activities.
Perform a visual assessment of the production process and postharvest activities. Interview workers working in the field about water sources used. 
Challenge the risk assessment to see whether all different uses, water sources, and risks have been taken into consideration in the risk assessment.
Justification guideline (visible to producers): Document identification (name/code, date/edition, etc.):
 </t>
  </si>
  <si>
    <t xml:space="preserve">Review the risk assessment for water management.
Challenge the risk assessment to see whether all water sources and risks have been taken into consideration in the risk assessment. 
Justification guideline (visible to producers): Document identification (name/code, date/edition, etc.): 
 </t>
  </si>
  <si>
    <t xml:space="preserve">Conduct a water management review. Cross-check with FV-GFS 30.01.02.
Verify implementation. 
Justification guideline (visible to producers): Document identification (name/code, date/edition, etc.): 
 </t>
  </si>
  <si>
    <t xml:space="preserve">Review permits/licenses/applications.  
Justification guideline (visible to producers): Document identification (name/code, date/edition, etc.): 
 </t>
  </si>
  <si>
    <t xml:space="preserve">Review permits/licenses.
Cross-check permits/licenses with water use/discharge records.
Justification guideline (visible to producers): Record specific restrictions checked and complied with. 
 </t>
  </si>
  <si>
    <t xml:space="preserve">Perform a visual assessment. Does the water analysis report include water stored for production?
Justification guideline (visible to producers): No comments required.  
 </t>
  </si>
  <si>
    <t xml:space="preserve">Check the results of the water analysis to see whether they comply with local legislation and/or with World Health Organization (WHO) recommendations.
Cross-check the frequency of analysis and parameters analyzed to see whether they comply with the results of the risk assessment in FV-GFS 30.01.01 for both preharvest and postharvest processes.
Review the procedure for water analysis. 
Justification guideline (visible to producers): Document identification (name/code, date/edition, etc.):
For each water source and process (pre- or postharvest) record the number of water analysis reports for the current season. 
Report #1
Date of sampling:
In the case of non-conformance, write down non-conforming parameters.
Report #2
Date of sampling:
In the case of non-conformance, write down non-conforming parameters.
(…) 
 </t>
  </si>
  <si>
    <t xml:space="preserve">Perform a visual assessment and conduct interview(s) during the visit of the production site(s). 
Check records.
Challenge validation processes. 
Justification guideline (visible to producers): Record implemented actions, if any. 
 </t>
  </si>
  <si>
    <t xml:space="preserve">Perform a visual assessment and check water analysis reports. 
Justification guideline (visible to producers): If treated sewage water is used, comments shall contain at least: 
Water source:
Water analysis report (date/laboratory/ref. no.): 
 </t>
  </si>
  <si>
    <t xml:space="preserve">Visual assessment of harvest and cooling operations and/or interview to workers.
Check water analysis reports to see whether water meets microbial standards for drinking water.
In the case of cranberries, check the microbial quality of water analyzed. 
Justification guideline (visible to producers): Record operations in which water is used during harvest or cooling:
 </t>
  </si>
  <si>
    <t xml:space="preserve">Perform a visual assessment of the recirculation and filtering system.
Interview the responsible person on parameters for water change and frequency. 
Justification guideline (visible to producers): Description of frequency of water change: 
 </t>
  </si>
  <si>
    <t xml:space="preserve">Perform a visual assessment of the recirculation and filtering system.
Interview the responsible person on disinfection and monitoring methods.
Check records (pH and disinfectant concentration monitoring records, filtering system cleaning schedule/procedure). 
Justification guideline (visible to producers): Water disinfection method:                  
Description of monitoring method: 
 </t>
  </si>
  <si>
    <t xml:space="preserve">Perform a visual assessment and conduct interview(s). 
Justification guideline (visible to producers): What kind of tools are used for the calculation? 
 </t>
  </si>
  <si>
    <t xml:space="preserve">Check records. Cross-check with FV-GFS 30.06.02. 
 </t>
  </si>
  <si>
    <t xml:space="preserve">Review documents. 
Justification guideline (visible only to CB and GLOBALG.A.P. Secretariat): Name of technical adviser or designated worker (if not the producer themself):                            </t>
  </si>
  <si>
    <t xml:space="preserve">Conduct interview(s).
Justification guideline (visible to producers): No comments required.  
Justification guideline (visible only to CB and GLOBALG.A.P. Secretariat): No comments required. </t>
  </si>
  <si>
    <t xml:space="preserve">Review documents and conduct interview(s).
Cross-check with FV-GFS 31.02. 
 </t>
  </si>
  <si>
    <t xml:space="preserve">Perform a visual assessment and/or check records. Check at least two activities per registered crop. 
Justification guideline (visible to producers): Record two activities of prevention. 
 </t>
  </si>
  <si>
    <t xml:space="preserve">Perform a visual assessment and/or check records. Check at least two activities per registered crop. 
Justification guideline (visible to producers): Record two activities of observation and monitoring. 
 </t>
  </si>
  <si>
    <t xml:space="preserve">Perform a visual assessment and/or check records. Check at least two activities per registered crop. 
Justification guideline (visible to producers): Record two activities of intervention. 
 </t>
  </si>
  <si>
    <t xml:space="preserve">Check records. Cross-check application records with PPP label instructions and/or industry recommendations. 
Justification guideline (visible to producers): Examples checked: 
 </t>
  </si>
  <si>
    <t xml:space="preserve">Check effectiveness of IPM activities (prevention, observation, monitoring intervention) in relation to previous growing cycles.   
 </t>
  </si>
  <si>
    <t xml:space="preserve">For all registered products, cross-check the PPP application records (FV-GFS 32.02.01) with invoices (FV-GFS 32.11.01), stock inventory (FV-GFS 05.02), and the list of approved PPPs as well as the PPPs stored (FV-GFS 32.09.01). 
Justification guideline (visible to producers): For each crop grouping, record at least one example of PPPs (with product trade name) checked. (In this case, the crop grouping is defined based on commonalities in PPP application, not based on food safety risks during harvest or postharvest handling.) 
 </t>
  </si>
  <si>
    <t>Review documents and cross-check PPP application records with PPP label instructions.
Sample PPPs from application records and check the label to verify whether the PPP is appropriate for the target. 
Justification guideline (visible to producers): No comments required. 
Justification guideline (visible only to CB and GLOBALG.A.P. Secretariat): No comments required.</t>
  </si>
  <si>
    <t>Interview PPP operators. 
Justification guideline (visible to producers): No comments required. 
Justification guideline (visible only to CB and GLOBALG.A.P. Secretariat): No comments required.</t>
  </si>
  <si>
    <t xml:space="preserve">Cross-check with FV-GFS 32.02.02. 
 </t>
  </si>
  <si>
    <t xml:space="preserve">Check records: Check a sufficient number of records to ensure that no nonregistered PPPs are used, that preharvest intervals are followed (i.e., consider not only the latest applications but earlier applications as well if preharvest intervals are longer), that correct dosages are applied, etc.
Cross-check the active ingredients of the used PPPs with the MRL analysis (FV-GFS 32.07.02). 
Justification guideline (visible to producers): For each crop grouping, record at least one example. (In this case, the crop grouping is defined based on commonalities in PPP application, not based on food safety risks during harvest or postharvest handling.)
Record the following:
- Crop name and/or variety
- Application location
- Date and end date of application
- Product trade name and active ingredient
- Preharvest interval
- Amount of PPP applied
- Type of machinery
- Reason for application 
 </t>
  </si>
  <si>
    <t>Check records. 
Justification guideline (visible to producers): No comments required. 
Justification guideline (visible only to CB and GLOBALG.A.P. Secretariat): No comments required.</t>
  </si>
  <si>
    <t xml:space="preserve">For all registered products, cross-check records (e.g., PPP application records, harvest records, packing house delivery notes, etc.) with PPP label instructions. 
Justification guideline (visible to producers): Record at least one example per crop grouping and include harvest date, PPP application date, and the preharvest interval. 
(In this case, the crop grouping is defined based on commonalities in PPP application, not based on food safety risks during harvest or postharvest handling.) 
 </t>
  </si>
  <si>
    <t>Interview workers and perform a visual assessment regarding written instructions about pressure rinsing equipment and contents of empty containers. 
Justification guideline (visible to producers): No comments required. 
Justification guideline (visible only to CB and GLOBALG.A.P. Secretariat): No comments required.</t>
  </si>
  <si>
    <t>Perform a visual assessment. 
Justification guideline (visible to producers): No comments required. 
Justification guideline (visible only to CB and GLOBALG.A.P. Secretariat): No comments required.</t>
  </si>
  <si>
    <t xml:space="preserve">Perform a visual assessment. Cross-check with records of disposal, if applicable. 
 </t>
  </si>
  <si>
    <t xml:space="preserve">Perform a visual assessment of empty container storage according to the requirements of the official collection and disposal system.
Cross-check with FV-GFS 25.01 and FV-GFS 25.02.
Check records of disposal. 
Justification guideline (visible to producers): Name of the collection and disposal system:
Date of last record of disposal and amount of empty containers disposed: 
 </t>
  </si>
  <si>
    <t xml:space="preserve">Review documents, interview workers, and perform a visual assessment. 
Justification guideline (visible to producers): If local regulations apply, briefly explain the process. 
 </t>
  </si>
  <si>
    <t xml:space="preserve">Perform a visual assessment of the PPP storage and other places on the production site where PPP containers may be stored.
Cross-check with invoices of PPPs (FV-GFS 32.11.01), stock inventory (FV-GFS 05.02), and list of approved PPPs (FV-GFS 32.01.01). 
 </t>
  </si>
  <si>
    <t xml:space="preserve">Interview workers about disposal methods, perform a visual assessment of the disposal location, and check records accordingly. 
 </t>
  </si>
  <si>
    <t xml:space="preserve">Review documents. Cross-check with the producer’s application form declaring the country/countries of destination. Cross-check with invoices/transaction documents. Check information about all registered products. 
Justification guideline (visible to producers): List of country/countries of destination for each crop about which the producer has up-to-date information:
(If the destination is an EU country, indicate only “EU.”) 
 </t>
  </si>
  <si>
    <t xml:space="preserve">Review the written risk assessment and ensure that it is crop-specific, realistic, and complete. It shall conclude with an analysis program for each crop, listing type and number of analyses and when and where to take the sample.
Postharvest treatments, where applicable, shall be included in the risk assessment. Cross-check with FV-GFS 32.02.01.
If crops are covered by an RMS, check the declaration of participation issued by the RMS operator/provider. The CB can audit the RMS according to the RMS checklist or accept that another GLOBALG.A.P. approved CB has audited and approved the RMS, provided it is listed in the GLOBALG.A.P. IT systems.
In either case, cross-check whether the RMS effectively covers all crops registered for it.
MRL analysis results shall be available for all registered products (except those justified by the risk assessment), and any detected residues shall comply with the MRLs of the declared country/countries of destination.
MRL analyses shall include all active ingredients used in PPP applications. If any active ingredients are not tested for, this shall be justified based on the risk assessment. 
Justification guideline (visible to producers): Record the identifying data of the risk assessment (name/code, date/edition, etc.) and the frequency of analysis required for each crop.
Record (where applicable) any crops for which the risk assessment has concluded that no analysis is necessary.
Record (where applicable) any active ingredients not covered by the MRL analysis, along with the justification given in the risk assessment.
Record (where applicable) any crops that are covered by an RMS.
Record the name of the RMS operator/provider and the expiry date in the GLOBALG.A.P. IT systems.
(Note: If requested by the producer, the following section can be recorded in the “Justification guideline (visible only to CB and GLOBALG.A.P.)”)
If the registered crops are not covered by an RMS, record at least one MRL analysis per registered product.
Date of analysis: 
Product: 
Laboratory and reference number:
Product country/countries of destination: 
 </t>
  </si>
  <si>
    <t xml:space="preserve">Review documents. 
Justification guideline (visible to producers): No comments required. 
 </t>
  </si>
  <si>
    <t xml:space="preserve">Review documents. 
Justification guideline (visible to producers): Document identification (name/code, date/edition, etc.):
Cross-check with the authorized PPP list. 
 </t>
  </si>
  <si>
    <t xml:space="preserve">Review documents. 
Justification guideline (visible to producers): Document identification (name/code, date/edition, etc.): 
 </t>
  </si>
  <si>
    <t xml:space="preserve">Interview workers on possible use of other substances. 
Check application records.
Cross-check with FV-GFS 32.01.01 (current list of plant protection products (PPPs) that are authorized in the country of production for use on the crops being grown).
Where the substances do not require registration for use in the country of production, review evidence that the substances do not compromise food safety. 
Justification guideline (visible to producers): If other substances are used, record at least one example per crop and include the justifications:
- Crop name and/or variety
- Name of the active substance or ingredient (e.g., plant from which it is derived)
- Product trade name (if purchased) 
- Location, date, and amount of application 
 </t>
  </si>
  <si>
    <t xml:space="preserve">Visual assessment: Check compliance with the local regulations, if any.
Check records of verification for containers and scales.
Visual assessment: Cross-check names with the list of persons trained as per FV-GFS 03.03.
Visual assessment: Cross-check with FV-GFS 32.01.01, FV-GFS 32.01.02, and FV-GFS 32.02.01. 
Justification guideline (visible to producers): Record whether a permit is needed, and if so, whether it is available.
If there is more than one PPP storage, record which one was audited. 
 </t>
  </si>
  <si>
    <t>Check records and interview workers.
Medical reports may be not available as they are generally confidential. 
There shall be evidence that the producer provides the workers the option of voluntary health checks. 
Justification guideline (visible only to CB and GLOBALG.A.P. Secretariat): Name(s) of persons interviewed:</t>
  </si>
  <si>
    <t>Interview workers responsible for mixing PPPs.
Check whether the filling and mixing area(s) is/are suitable.
Cross-check whether the correct equipment for mixing is being used according to the PPP label.
Cross-check with FV-GFS 20.03.01 (protective equipment), FV-GFS 20.03.02 (protective equipment storage, washing, and disposal), FV-GFS 32.09.01 (PPP storage), FV-GFS 32.09.06 (equipment for spillage), FV-GFS 32.10.03 (visible emergency procedure), and FV-GFS 20.02.03 and FV-GFS 32.10.02 (first aid kit, eyewash amenities, clean water).
Pay special attention to compliance with the above-mentioned P&amp;Cs if filling/mixing is done in the field. 
Justification guideline (visible to producers): No comments required. 
Justification guideline (visible only to CB and GLOBALG.A.P. Secretariat): No comments required.</t>
  </si>
  <si>
    <t xml:space="preserve">Perform an interview and visual assessment. 
 </t>
  </si>
  <si>
    <t xml:space="preserve">Interview workers working in the field to see whether they are familiar with the procedure for re-entry times. Cross-check their statements with the written procedure.
Perform a visual assessment of signs available/in use on-field or in the greenhouse.
Cross-check defined re-entry times with information on PPP labels. 
Justification guideline (visible to producers): Document identification (name/code, date/edition, etc.): 
 </t>
  </si>
  <si>
    <t xml:space="preserve">Check records. Cross-check with PPP stock inventory (FV-GFS 05.02) and PPP applications (FV-GFS 32.02.01). 
Justification guideline (visible to producers): Provide an example (PPP/date). 
 </t>
  </si>
  <si>
    <t xml:space="preserve">Perform a visually assessment of the production/collection/storage/distribution points and interview workers. 
Justification guideline (visible to producers): Record production/collection/storage/
distribution points seen: 
 </t>
  </si>
  <si>
    <t xml:space="preserve">Perform a visually assessment of the collection/storage/distribution points and interview workers.
Check records. 
Justification guideline (visible to producers): Record collection/storage/
distribution points seen: 
 </t>
  </si>
  <si>
    <t xml:space="preserve">Perform a visual assessment of packing material storage.
Interview workers.
Review packaging material documents (labels, certificates, manufacturer declarations, etc.) 
Justification guideline (visible to producers): Packaging material checked: 
 </t>
  </si>
  <si>
    <t xml:space="preserve">Review documents and perform a visual assessment. Check product labels, certificates, technical sheets, etc.  
Justification guideline (visible to producers): No comments required.  
Justification guideline (visible only to CB and GLOBALG.A.P. Secretariat): No comments required. </t>
  </si>
  <si>
    <t xml:space="preserve">Review documents.
Interview workers. 
Justification guideline (visible to producers): Document identification (name/code, date/edition, etc.): 
 </t>
  </si>
  <si>
    <t xml:space="preserve">Check records. Perform a visual assessment.  
Justification guideline (visible to producers): Provide an example of monitoring:  
 </t>
  </si>
  <si>
    <t xml:space="preserve">Perform a visual assessment. Interview responsible person on how the pest control system works. 
Justification guideline (visible to producers): Brief description of the pest management plan. 
 </t>
  </si>
  <si>
    <t xml:space="preserve">This P&amp;C is not applicable if final packing does not take place (in the field or in the facility) under the ownership of the GLOBALG.A.P. certificate holder.
For product labeling according to the food regulations of the country of intended sale: The country of intended sale shall be identified by either demonstrating communication with clients confirming the intended market(s), or by selecting the specific country or (group of) countries in which product is intended to be traded, and by presenting evidence of compliance with label requirements that meet the currently applicable food regulations of that country. Where a group of countries is targeted together for trading, the product label content meets the strictest currently applicable food regulations in the group. 
Justification guideline (visible to producers): For product labeling according to the food regulations of the country of intended sale: Record the list of countries of intended sale for at least one product per crop grouping (defined regarding food safety risks during harvest/postharvest).
For product labeling according to customer specifications: Record the list of customers for at least one product per crop grouping (defined regarding food safety risks during harvest/postharvest).  
 </t>
  </si>
  <si>
    <t xml:space="preserve">Perform a visual assessment of postharvest operations.
Assess and challenge the risk-based microbial environmental monitoring program and the effectiveness of cleaning. 
Justification guideline (visible to producers): Provide an example of environmental monitoring. 
 </t>
  </si>
  <si>
    <t xml:space="preserve">Perform a visual assessment 
Justification guideline (visible to producers): No comments required.  
Justification guideline (visible only to CB and GLOBALG.A.P. Secretariat): No comments required. </t>
  </si>
  <si>
    <t>Audit method and justification guideline for IFA v6 GFS</t>
  </si>
  <si>
    <t>TRANSITION TOOL IFA V5.4-1-GFS TO IFA V6 GFS (NO MACROS)</t>
  </si>
  <si>
    <t>All IFA v6 text is displayed in blue with a light green background, while the IFA v5 text is displayed in black with no background color.</t>
  </si>
  <si>
    <r>
      <rPr>
        <b/>
        <sz val="8"/>
        <color theme="4"/>
        <rFont val="Arial"/>
        <family val="2"/>
      </rPr>
      <t>IFA v6 GFS principle and criteria</t>
    </r>
    <r>
      <rPr>
        <b/>
        <sz val="8"/>
        <rFont val="Arial"/>
        <family val="2"/>
      </rPr>
      <t xml:space="preserve">
IFA v5.4-1 Control Point and Compliance Criteria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</si>
</sst>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2" x14ac:knownFonts="1">
    <font>
      <sz val="11"/>
      <color theme="1"/>
      <name val="Calibri"/>
      <family val="2"/>
      <scheme val="minor"/>
    </font>
    <font>
      <sz val="10"/>
      <color theme="1"/>
      <name val="Calibri"/>
      <family val="2"/>
      <scheme val="minor"/>
    </font>
    <font>
      <sz val="8"/>
      <name val="Calibri"/>
      <family val="2"/>
      <scheme val="minor"/>
    </font>
    <font>
      <sz val="8"/>
      <name val="Arial"/>
      <family val="2"/>
    </font>
    <font>
      <sz val="9"/>
      <color theme="1"/>
      <name val="Arial"/>
      <family val="2"/>
    </font>
    <font>
      <sz val="9"/>
      <name val="Arial"/>
      <family val="2"/>
    </font>
    <font>
      <b/>
      <sz val="8"/>
      <color rgb="FF333333"/>
      <name val="Georgia"/>
      <family val="1"/>
    </font>
    <font>
      <i/>
      <sz val="8"/>
      <color theme="4"/>
      <name val="Arial"/>
      <family val="2"/>
    </font>
    <font>
      <sz val="11"/>
      <color theme="1"/>
      <name val="Calibri"/>
      <family val="2"/>
      <scheme val="minor"/>
    </font>
    <font>
      <b/>
      <sz val="8"/>
      <color theme="0"/>
      <name val="Arial"/>
      <family val="2"/>
    </font>
    <font>
      <b/>
      <sz val="9"/>
      <color theme="1"/>
      <name val="Arial"/>
      <family val="2"/>
    </font>
    <font>
      <b/>
      <sz val="9"/>
      <name val="Arial"/>
      <family val="2"/>
    </font>
    <font>
      <b/>
      <sz val="8"/>
      <name val="Calibri"/>
      <family val="2"/>
      <scheme val="minor"/>
    </font>
    <font>
      <b/>
      <sz val="8"/>
      <name val="Arial"/>
      <family val="2"/>
    </font>
    <font>
      <sz val="70"/>
      <color rgb="FF00A513"/>
      <name val="Arial Black"/>
      <family val="2"/>
    </font>
    <font>
      <b/>
      <sz val="22"/>
      <color theme="1" tint="0.249977111117893"/>
      <name val="Arial"/>
      <family val="2"/>
    </font>
    <font>
      <b/>
      <sz val="14"/>
      <color theme="1" tint="0.249977111117893"/>
      <name val="Arial"/>
      <family val="2"/>
    </font>
    <font>
      <sz val="14"/>
      <color theme="1" tint="0.249977111117893"/>
      <name val="Arial"/>
      <family val="2"/>
    </font>
    <font>
      <b/>
      <u/>
      <sz val="11"/>
      <color indexed="8"/>
      <name val="Arial"/>
      <family val="2"/>
    </font>
    <font>
      <sz val="9"/>
      <color indexed="8"/>
      <name val="Arial"/>
      <family val="2"/>
    </font>
    <font>
      <sz val="12"/>
      <color indexed="8"/>
      <name val="Calibri"/>
      <family val="2"/>
    </font>
    <font>
      <b/>
      <sz val="9"/>
      <color rgb="FF000000"/>
      <name val="Arial"/>
      <family val="2"/>
    </font>
    <font>
      <sz val="9"/>
      <color rgb="FF000000"/>
      <name val="Arial"/>
      <family val="2"/>
    </font>
    <font>
      <b/>
      <sz val="20"/>
      <color rgb="FF00A039"/>
      <name val="Calibri"/>
      <family val="2"/>
      <scheme val="minor"/>
    </font>
    <font>
      <b/>
      <sz val="8"/>
      <color theme="4"/>
      <name val="Arial"/>
      <family val="2"/>
    </font>
    <font>
      <u/>
      <sz val="11"/>
      <color theme="10"/>
      <name val="Calibri"/>
      <family val="2"/>
      <scheme val="minor"/>
    </font>
    <font>
      <sz val="11"/>
      <color rgb="FF9C5700"/>
      <name val="Calibri"/>
      <family val="2"/>
      <scheme val="minor"/>
    </font>
    <font>
      <sz val="8"/>
      <color theme="1"/>
      <name val="Calibri"/>
      <family val="2"/>
      <scheme val="minor"/>
    </font>
    <font>
      <u/>
      <sz val="9"/>
      <color theme="10"/>
      <name val="Arial"/>
      <family val="2"/>
    </font>
    <font>
      <sz val="10"/>
      <color theme="1"/>
      <name val="Arial"/>
      <family val="2"/>
    </font>
    <font>
      <b/>
      <sz val="10"/>
      <name val="Arial"/>
      <family val="2"/>
    </font>
    <font>
      <sz val="8"/>
      <color theme="4"/>
      <name val="Arial"/>
      <family val="2"/>
    </font>
  </fonts>
  <fills count="9">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theme="6" tint="0.79998168889431442"/>
        <bgColor theme="6" tint="0.79998168889431442"/>
      </patternFill>
    </fill>
    <fill>
      <patternFill patternType="solid">
        <fgColor theme="2"/>
        <bgColor indexed="64"/>
      </patternFill>
    </fill>
    <fill>
      <patternFill patternType="solid">
        <fgColor theme="9" tint="-0.499984740745262"/>
        <bgColor indexed="64"/>
      </patternFill>
    </fill>
    <fill>
      <patternFill patternType="solid">
        <fgColor rgb="FFFFEB9C"/>
      </patternFill>
    </fill>
    <fill>
      <patternFill patternType="solid">
        <fgColor theme="9" tint="0.79998168889431442"/>
        <bgColor indexed="64"/>
      </patternFill>
    </fill>
  </fills>
  <borders count="16">
    <border>
      <left/>
      <right/>
      <top/>
      <bottom/>
      <diagonal/>
    </border>
    <border>
      <left style="thin">
        <color theme="6" tint="0.39997558519241921"/>
      </left>
      <right/>
      <top style="thin">
        <color theme="6" tint="0.39997558519241921"/>
      </top>
      <bottom style="thin">
        <color theme="6" tint="0.399975585192419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diagonal/>
    </border>
    <border>
      <left/>
      <right/>
      <top style="thin">
        <color auto="1"/>
      </top>
      <bottom style="thin">
        <color auto="1"/>
      </bottom>
      <diagonal/>
    </border>
  </borders>
  <cellStyleXfs count="6">
    <xf numFmtId="0" fontId="0" fillId="0" borderId="0"/>
    <xf numFmtId="9" fontId="8" fillId="0" borderId="0" applyFont="0" applyFill="0" applyBorder="0" applyAlignment="0" applyProtection="0"/>
    <xf numFmtId="0" fontId="8" fillId="0" borderId="0"/>
    <xf numFmtId="0" fontId="20" fillId="0" borderId="0"/>
    <xf numFmtId="0" fontId="25" fillId="0" borderId="0" applyNumberFormat="0" applyFill="0" applyBorder="0" applyAlignment="0" applyProtection="0"/>
    <xf numFmtId="0" fontId="26" fillId="7" borderId="0" applyNumberFormat="0" applyBorder="0" applyAlignment="0" applyProtection="0"/>
  </cellStyleXfs>
  <cellXfs count="97">
    <xf numFmtId="0" fontId="0" fillId="0" borderId="0" xfId="0"/>
    <xf numFmtId="0" fontId="4" fillId="0" borderId="0" xfId="0" applyFont="1"/>
    <xf numFmtId="0" fontId="5" fillId="0" borderId="0" xfId="0" applyFont="1" applyAlignment="1">
      <alignment horizontal="left"/>
    </xf>
    <xf numFmtId="0" fontId="5" fillId="0" borderId="0" xfId="0" applyFont="1" applyAlignment="1">
      <alignment horizontal="right"/>
    </xf>
    <xf numFmtId="0" fontId="4" fillId="0" borderId="0" xfId="0" applyFont="1" applyAlignment="1">
      <alignment horizontal="right"/>
    </xf>
    <xf numFmtId="0" fontId="4" fillId="0" borderId="0" xfId="0" applyFont="1" applyAlignment="1">
      <alignment horizontal="center"/>
    </xf>
    <xf numFmtId="0" fontId="0" fillId="4" borderId="1" xfId="0" applyFill="1" applyBorder="1"/>
    <xf numFmtId="0" fontId="0" fillId="0" borderId="1" xfId="0" applyBorder="1"/>
    <xf numFmtId="0" fontId="6" fillId="0" borderId="0" xfId="0" applyFont="1"/>
    <xf numFmtId="0" fontId="0" fillId="0" borderId="0" xfId="0" applyAlignment="1">
      <alignment horizontal="left"/>
    </xf>
    <xf numFmtId="0" fontId="10" fillId="0" borderId="0" xfId="0" applyFont="1" applyAlignment="1">
      <alignment horizontal="center"/>
    </xf>
    <xf numFmtId="0" fontId="10" fillId="0" borderId="0" xfId="0" applyFont="1"/>
    <xf numFmtId="9" fontId="4" fillId="0" borderId="0" xfId="0" applyNumberFormat="1" applyFont="1"/>
    <xf numFmtId="0" fontId="14" fillId="0" borderId="0" xfId="2" applyFont="1" applyAlignment="1">
      <alignment horizontal="center" vertical="top"/>
    </xf>
    <xf numFmtId="0" fontId="8" fillId="0" borderId="0" xfId="2"/>
    <xf numFmtId="0" fontId="15" fillId="0" borderId="0" xfId="2" applyFont="1" applyAlignment="1">
      <alignment horizontal="left" wrapText="1"/>
    </xf>
    <xf numFmtId="0" fontId="16" fillId="0" borderId="0" xfId="2" applyFont="1" applyAlignment="1">
      <alignment horizontal="left" wrapText="1"/>
    </xf>
    <xf numFmtId="0" fontId="1" fillId="0" borderId="0" xfId="2" applyFont="1" applyAlignment="1">
      <alignment horizontal="left"/>
    </xf>
    <xf numFmtId="0" fontId="17" fillId="0" borderId="0" xfId="2" applyFont="1" applyAlignment="1">
      <alignment horizontal="left" vertical="center" wrapText="1"/>
    </xf>
    <xf numFmtId="0" fontId="17" fillId="0" borderId="0" xfId="2" applyFont="1" applyAlignment="1">
      <alignment horizontal="center" vertical="center"/>
    </xf>
    <xf numFmtId="0" fontId="16" fillId="0" borderId="0" xfId="2" applyFont="1" applyAlignment="1">
      <alignment horizontal="center"/>
    </xf>
    <xf numFmtId="0" fontId="18" fillId="0" borderId="0" xfId="0" applyFont="1" applyAlignment="1">
      <alignment vertical="center"/>
    </xf>
    <xf numFmtId="0" fontId="19" fillId="0" borderId="0" xfId="0" applyFont="1" applyAlignment="1">
      <alignment horizontal="justify" vertical="center"/>
    </xf>
    <xf numFmtId="0" fontId="4" fillId="0" borderId="0" xfId="0" applyFont="1" applyAlignment="1">
      <alignment horizontal="left" vertical="top"/>
    </xf>
    <xf numFmtId="0" fontId="10" fillId="0" borderId="0" xfId="0" applyFont="1" applyAlignment="1">
      <alignment horizontal="left" vertical="top"/>
    </xf>
    <xf numFmtId="0" fontId="4" fillId="0" borderId="0" xfId="0" applyFont="1" applyAlignment="1">
      <alignment vertical="center"/>
    </xf>
    <xf numFmtId="0" fontId="22" fillId="0" borderId="0" xfId="0" applyFont="1"/>
    <xf numFmtId="0" fontId="22" fillId="0" borderId="0" xfId="0" applyFont="1" applyAlignment="1">
      <alignment vertical="center"/>
    </xf>
    <xf numFmtId="0" fontId="27" fillId="0" borderId="0" xfId="0" applyFont="1" applyAlignment="1">
      <alignment vertical="center"/>
    </xf>
    <xf numFmtId="0" fontId="1" fillId="0" borderId="0" xfId="0" applyFont="1" applyAlignment="1">
      <alignment vertical="center"/>
    </xf>
    <xf numFmtId="9" fontId="11" fillId="0" borderId="0" xfId="1" applyFont="1" applyBorder="1" applyAlignment="1">
      <alignment horizontal="right"/>
    </xf>
    <xf numFmtId="9" fontId="10" fillId="0" borderId="0" xfId="0" applyNumberFormat="1" applyFont="1"/>
    <xf numFmtId="0" fontId="4" fillId="0" borderId="0" xfId="0" applyFont="1" applyAlignment="1">
      <alignment vertical="top" wrapText="1"/>
    </xf>
    <xf numFmtId="0" fontId="28" fillId="0" borderId="0" xfId="4" applyFont="1" applyAlignment="1">
      <alignment horizontal="left" vertical="top" wrapText="1" indent="3"/>
    </xf>
    <xf numFmtId="0" fontId="10" fillId="8" borderId="2" xfId="0" applyFont="1" applyFill="1" applyBorder="1"/>
    <xf numFmtId="9" fontId="11" fillId="8" borderId="3" xfId="1" applyFont="1" applyFill="1" applyBorder="1" applyAlignment="1">
      <alignment horizontal="right"/>
    </xf>
    <xf numFmtId="9" fontId="10" fillId="8" borderId="3" xfId="0" applyNumberFormat="1" applyFont="1" applyFill="1" applyBorder="1"/>
    <xf numFmtId="0" fontId="4" fillId="8" borderId="2" xfId="0" applyFont="1" applyFill="1" applyBorder="1"/>
    <xf numFmtId="0" fontId="5" fillId="8" borderId="3" xfId="0" applyFont="1" applyFill="1" applyBorder="1" applyAlignment="1">
      <alignment horizontal="right"/>
    </xf>
    <xf numFmtId="0" fontId="22" fillId="0" borderId="0" xfId="0" applyFont="1" applyAlignment="1">
      <alignment horizontal="left" vertical="top" wrapText="1"/>
    </xf>
    <xf numFmtId="0" fontId="21" fillId="0" borderId="0" xfId="0" applyFont="1" applyAlignment="1">
      <alignment horizontal="left" vertical="top" wrapText="1"/>
    </xf>
    <xf numFmtId="0" fontId="28" fillId="0" borderId="0" xfId="4" applyFont="1" applyAlignment="1">
      <alignment horizontal="left" vertical="top" wrapText="1"/>
    </xf>
    <xf numFmtId="0" fontId="10" fillId="0" borderId="0" xfId="0" applyFont="1" applyAlignment="1">
      <alignment vertical="top"/>
    </xf>
    <xf numFmtId="0" fontId="10" fillId="0" borderId="0" xfId="0" applyFont="1" applyAlignment="1">
      <alignment horizontal="left"/>
    </xf>
    <xf numFmtId="0" fontId="30" fillId="0" borderId="0" xfId="0" applyFont="1"/>
    <xf numFmtId="0" fontId="26" fillId="7" borderId="0" xfId="5" applyProtection="1"/>
    <xf numFmtId="0" fontId="1" fillId="0" borderId="0" xfId="0" applyFont="1"/>
    <xf numFmtId="0" fontId="29" fillId="0" borderId="0" xfId="0" applyFont="1" applyAlignment="1">
      <alignment horizontal="right"/>
    </xf>
    <xf numFmtId="0" fontId="23" fillId="0" borderId="0" xfId="0" applyFont="1"/>
    <xf numFmtId="0" fontId="0" fillId="0" borderId="0" xfId="0" applyAlignment="1">
      <alignment horizontal="center"/>
    </xf>
    <xf numFmtId="0" fontId="1" fillId="0" borderId="0" xfId="0" applyFont="1" applyAlignment="1">
      <alignment horizontal="center"/>
    </xf>
    <xf numFmtId="0" fontId="12" fillId="0" borderId="0" xfId="0" applyFont="1"/>
    <xf numFmtId="0" fontId="13" fillId="2" borderId="0" xfId="0" applyFont="1" applyFill="1" applyAlignment="1">
      <alignment horizontal="center" vertical="center"/>
    </xf>
    <xf numFmtId="0" fontId="0" fillId="0" borderId="6" xfId="0" applyBorder="1" applyAlignment="1">
      <alignment horizontal="center"/>
    </xf>
    <xf numFmtId="0" fontId="13" fillId="3" borderId="5" xfId="0" applyFont="1" applyFill="1" applyBorder="1" applyAlignment="1">
      <alignment horizontal="center" vertical="center"/>
    </xf>
    <xf numFmtId="0" fontId="9" fillId="6" borderId="5" xfId="0" applyFont="1" applyFill="1" applyBorder="1" applyAlignment="1">
      <alignment horizontal="center" vertical="center" wrapText="1"/>
    </xf>
    <xf numFmtId="0" fontId="9" fillId="6" borderId="5"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5" xfId="0" applyFont="1" applyFill="1" applyBorder="1" applyAlignment="1">
      <alignment horizontal="center" vertical="center"/>
    </xf>
    <xf numFmtId="0" fontId="7" fillId="0" borderId="4" xfId="0" applyFont="1" applyBorder="1" applyAlignment="1">
      <alignment horizontal="left" vertical="top" wrapText="1"/>
    </xf>
    <xf numFmtId="0" fontId="3" fillId="0" borderId="4" xfId="0" applyFont="1" applyBorder="1" applyAlignment="1">
      <alignment horizontal="left" vertical="top" wrapText="1"/>
    </xf>
    <xf numFmtId="0" fontId="3" fillId="0" borderId="4" xfId="0" applyFont="1" applyBorder="1" applyAlignment="1" applyProtection="1">
      <alignment horizontal="center" vertical="top" wrapText="1"/>
      <protection locked="0"/>
    </xf>
    <xf numFmtId="0" fontId="3" fillId="0" borderId="4" xfId="0" applyFont="1" applyBorder="1" applyAlignment="1">
      <alignment horizontal="left" vertical="top"/>
    </xf>
    <xf numFmtId="0" fontId="3" fillId="0" borderId="4" xfId="0" applyFont="1" applyBorder="1" applyAlignment="1" applyProtection="1">
      <alignment horizontal="left" vertical="top" wrapText="1"/>
      <protection locked="0"/>
    </xf>
    <xf numFmtId="0" fontId="3" fillId="5" borderId="4" xfId="0" applyFont="1" applyFill="1" applyBorder="1" applyAlignment="1">
      <alignment horizontal="left" vertical="top" wrapText="1"/>
    </xf>
    <xf numFmtId="0" fontId="3" fillId="5" borderId="4" xfId="0" applyFont="1" applyFill="1" applyBorder="1" applyAlignment="1">
      <alignment horizontal="center" vertical="top" wrapText="1"/>
    </xf>
    <xf numFmtId="0" fontId="7" fillId="5" borderId="4" xfId="0" applyFont="1" applyFill="1" applyBorder="1" applyAlignment="1">
      <alignment horizontal="left" vertical="top" wrapText="1"/>
    </xf>
    <xf numFmtId="0" fontId="3" fillId="5" borderId="4" xfId="0" applyFont="1" applyFill="1" applyBorder="1" applyAlignment="1">
      <alignment horizontal="left" vertical="top"/>
    </xf>
    <xf numFmtId="0" fontId="13" fillId="3" borderId="5" xfId="0" applyFont="1" applyFill="1" applyBorder="1" applyAlignment="1">
      <alignment horizontal="center" vertical="center" wrapText="1"/>
    </xf>
    <xf numFmtId="0" fontId="3" fillId="0" borderId="9" xfId="0" applyFont="1" applyBorder="1" applyAlignment="1">
      <alignment horizontal="left" vertical="top" wrapText="1"/>
    </xf>
    <xf numFmtId="0" fontId="3" fillId="0" borderId="0" xfId="0" applyFont="1" applyAlignment="1">
      <alignment horizontal="left" vertical="top"/>
    </xf>
    <xf numFmtId="0" fontId="3" fillId="0" borderId="10" xfId="0" applyFont="1" applyBorder="1" applyAlignment="1">
      <alignment horizontal="left" vertical="top" wrapText="1"/>
    </xf>
    <xf numFmtId="0" fontId="3" fillId="0" borderId="6" xfId="0" applyFont="1" applyBorder="1" applyAlignment="1">
      <alignment horizontal="left" vertical="top"/>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5" xfId="0" applyFont="1" applyBorder="1" applyAlignment="1">
      <alignment horizontal="left" vertical="top" wrapText="1"/>
    </xf>
    <xf numFmtId="0" fontId="3" fillId="0" borderId="5" xfId="0" applyFont="1" applyBorder="1" applyAlignment="1" applyProtection="1">
      <alignment horizontal="center" vertical="top" wrapText="1"/>
      <protection locked="0"/>
    </xf>
    <xf numFmtId="0" fontId="3" fillId="0" borderId="5" xfId="0" applyFont="1" applyBorder="1" applyAlignment="1">
      <alignment horizontal="left" vertical="top"/>
    </xf>
    <xf numFmtId="0" fontId="7" fillId="0" borderId="5" xfId="0" applyFont="1" applyBorder="1" applyAlignment="1">
      <alignment horizontal="left" vertical="top" wrapText="1"/>
    </xf>
    <xf numFmtId="0" fontId="3" fillId="0" borderId="5" xfId="0" applyFont="1" applyBorder="1" applyAlignment="1" applyProtection="1">
      <alignment horizontal="left" vertical="top" wrapText="1"/>
      <protection locked="0"/>
    </xf>
    <xf numFmtId="0" fontId="3" fillId="5" borderId="5" xfId="0" applyFont="1" applyFill="1" applyBorder="1" applyAlignment="1">
      <alignment horizontal="left" vertical="top" wrapText="1"/>
    </xf>
    <xf numFmtId="0" fontId="3" fillId="5" borderId="5" xfId="0" applyFont="1" applyFill="1" applyBorder="1" applyAlignment="1">
      <alignment horizontal="center" vertical="top" wrapText="1"/>
    </xf>
    <xf numFmtId="0" fontId="7" fillId="5" borderId="5" xfId="0" applyFont="1" applyFill="1" applyBorder="1" applyAlignment="1">
      <alignment horizontal="left" vertical="top" wrapText="1"/>
    </xf>
    <xf numFmtId="0" fontId="3" fillId="5" borderId="5" xfId="0" applyFont="1" applyFill="1" applyBorder="1" applyAlignment="1">
      <alignment horizontal="left" vertical="top"/>
    </xf>
    <xf numFmtId="0" fontId="31" fillId="8" borderId="7" xfId="0" applyFont="1" applyFill="1" applyBorder="1" applyAlignment="1">
      <alignment horizontal="left" vertical="top" wrapText="1"/>
    </xf>
    <xf numFmtId="0" fontId="31" fillId="8" borderId="8" xfId="0" applyFont="1" applyFill="1" applyBorder="1" applyAlignment="1">
      <alignment horizontal="left" vertical="top"/>
    </xf>
    <xf numFmtId="0" fontId="31" fillId="8" borderId="11" xfId="0" applyFont="1" applyFill="1" applyBorder="1" applyAlignment="1">
      <alignment horizontal="left" vertical="top" wrapText="1"/>
    </xf>
    <xf numFmtId="0" fontId="31" fillId="8" borderId="4" xfId="0" applyFont="1" applyFill="1" applyBorder="1" applyAlignment="1">
      <alignment horizontal="left" vertical="top" wrapText="1"/>
    </xf>
    <xf numFmtId="0" fontId="31" fillId="8" borderId="4" xfId="0" applyFont="1" applyFill="1" applyBorder="1" applyAlignment="1" applyProtection="1">
      <alignment horizontal="center" vertical="top" wrapText="1"/>
      <protection locked="0"/>
    </xf>
    <xf numFmtId="0" fontId="31" fillId="8" borderId="4" xfId="0" applyFont="1" applyFill="1" applyBorder="1" applyAlignment="1" applyProtection="1">
      <alignment horizontal="left" vertical="top" wrapText="1"/>
      <protection locked="0"/>
    </xf>
    <xf numFmtId="0" fontId="31" fillId="8" borderId="4" xfId="0" applyFont="1" applyFill="1" applyBorder="1" applyAlignment="1">
      <alignment horizontal="left" vertical="top"/>
    </xf>
    <xf numFmtId="0" fontId="31" fillId="8" borderId="4" xfId="0" applyFont="1" applyFill="1" applyBorder="1" applyAlignment="1">
      <alignment horizontal="center" vertical="top" wrapText="1"/>
    </xf>
    <xf numFmtId="0" fontId="0" fillId="0" borderId="6" xfId="0" applyBorder="1" applyAlignment="1">
      <alignment horizontal="center"/>
    </xf>
    <xf numFmtId="0" fontId="0" fillId="0" borderId="6" xfId="0" applyBorder="1"/>
    <xf numFmtId="0" fontId="0" fillId="0" borderId="15" xfId="0" applyBorder="1" applyAlignment="1">
      <alignment horizontal="center"/>
    </xf>
    <xf numFmtId="0" fontId="0" fillId="0" borderId="15" xfId="0" applyBorder="1"/>
  </cellXfs>
  <cellStyles count="6">
    <cellStyle name="Hyperlink" xfId="4" builtinId="8"/>
    <cellStyle name="Neutral" xfId="5" builtinId="28"/>
    <cellStyle name="Normal" xfId="0" builtinId="0"/>
    <cellStyle name="Normal 3" xfId="3" xr:uid="{A41E5945-8172-411D-AA6B-AC495273ED84}"/>
    <cellStyle name="Percent" xfId="1" builtinId="5"/>
    <cellStyle name="Standard 2" xfId="2" xr:uid="{72FE2ADB-EF43-4E27-91E0-C58BAAA18CCD}"/>
  </cellStyles>
  <dxfs count="28">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patternType="solid">
          <bgColor theme="2" tint="-9.9948118533890809E-2"/>
        </patternFill>
      </fill>
    </dxf>
    <dxf>
      <fill>
        <patternFill>
          <bgColor theme="9" tint="0.59996337778862885"/>
        </patternFill>
      </fill>
      <border>
        <top style="thin">
          <color auto="1"/>
        </top>
        <vertical/>
        <horizontal/>
      </border>
    </dxf>
    <dxf>
      <font>
        <b val="0"/>
        <i/>
        <strike val="0"/>
        <condense val="0"/>
        <extend val="0"/>
        <outline val="0"/>
        <shadow val="0"/>
        <u val="none"/>
        <vertAlign val="baseline"/>
        <sz val="8"/>
        <color theme="4"/>
        <name val="Arial"/>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strike val="0"/>
        <condense val="0"/>
        <extend val="0"/>
        <outline val="0"/>
        <shadow val="0"/>
        <u val="none"/>
        <vertAlign val="baseline"/>
        <sz val="8"/>
        <color theme="4"/>
        <name val="Arial"/>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8"/>
        <color auto="1"/>
        <name val="Arial"/>
        <family val="2"/>
        <scheme val="none"/>
      </font>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strike val="0"/>
        <condense val="0"/>
        <extend val="0"/>
        <outline val="0"/>
        <shadow val="0"/>
        <u val="none"/>
        <vertAlign val="baseline"/>
        <sz val="8"/>
        <color theme="4"/>
        <name val="Arial"/>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i/>
        <strike val="0"/>
        <outline val="0"/>
        <shadow val="0"/>
        <u val="none"/>
        <vertAlign val="baseline"/>
        <sz val="8"/>
        <color theme="4"/>
        <name val="Arial"/>
        <family val="2"/>
        <scheme val="none"/>
      </font>
      <fill>
        <patternFill patternType="none">
          <fgColor indexed="64"/>
          <bgColor auto="1"/>
        </patternFill>
      </fill>
      <alignment horizontal="left" vertical="top" textRotation="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auto="1"/>
        </left>
        <right style="thin">
          <color auto="1"/>
        </right>
        <top style="dotted">
          <color auto="1"/>
        </top>
        <bottom style="dotted">
          <color auto="1"/>
        </bottom>
        <vertical style="thin">
          <color auto="1"/>
        </vertical>
        <horizontal style="dotted">
          <color auto="1"/>
        </horizontal>
      </border>
      <protection locked="1" hidden="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auto="1"/>
        </left>
        <right style="thin">
          <color auto="1"/>
        </right>
        <top style="dotted">
          <color auto="1"/>
        </top>
        <bottom style="dotted">
          <color auto="1"/>
        </bottom>
        <vertical style="thin">
          <color auto="1"/>
        </vertical>
        <horizontal style="dotted">
          <color auto="1"/>
        </horizontal>
      </border>
      <protection locked="1" hidden="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auto="1"/>
        </left>
        <right style="thin">
          <color auto="1"/>
        </right>
        <top style="dotted">
          <color auto="1"/>
        </top>
        <bottom style="dotted">
          <color auto="1"/>
        </bottom>
        <vertical style="thin">
          <color auto="1"/>
        </vertical>
        <horizontal style="dotted">
          <color auto="1"/>
        </horizontal>
      </border>
      <protection locked="1" hidden="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left" vertical="top" textRotation="0" wrapText="0" justifyLastLine="0" shrinkToFit="0" readingOrder="0"/>
      <protection locked="1" hidden="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left" vertical="top" textRotation="0" wrapText="1" indent="0" justifyLastLine="0" shrinkToFit="0" readingOrder="0"/>
      <protection locked="1" hidden="0"/>
    </dxf>
    <dxf>
      <font>
        <b val="0"/>
        <i val="0"/>
        <strike val="0"/>
        <condense val="0"/>
        <extend val="0"/>
        <outline val="0"/>
        <shadow val="0"/>
        <u val="none"/>
        <vertAlign val="baseline"/>
        <sz val="8"/>
        <color auto="1"/>
        <name val="Arial"/>
        <family val="2"/>
        <scheme val="none"/>
      </font>
      <fill>
        <patternFill patternType="none">
          <fgColor indexed="64"/>
          <bgColor auto="1"/>
        </patternFill>
      </fill>
      <alignment horizontal="left" vertical="top" textRotation="0" justifyLastLine="0" shrinkToFit="0" readingOrder="0"/>
      <protection locked="1" hidden="0"/>
    </dxf>
    <dxf>
      <font>
        <b/>
        <i val="0"/>
        <strike val="0"/>
        <condense val="0"/>
        <extend val="0"/>
        <outline val="0"/>
        <shadow val="0"/>
        <u val="none"/>
        <vertAlign val="baseline"/>
        <sz val="8"/>
        <color auto="1"/>
        <name val="Calibri"/>
        <family val="2"/>
        <scheme val="minor"/>
      </font>
      <protection locked="1" hidden="0"/>
    </dxf>
    <dxf>
      <border>
        <bottom style="thin">
          <color auto="1"/>
        </bottom>
      </border>
    </dxf>
    <dxf>
      <fill>
        <patternFill>
          <bgColor theme="9" tint="0.79998168889431442"/>
        </patternFill>
      </fill>
    </dxf>
  </dxfs>
  <tableStyles count="1" defaultTableStyle="TableStyleMedium2" defaultPivotStyle="PivotStyleLight16">
    <tableStyle name="IFATool1" pivot="0" count="2" xr9:uid="{8E13792D-C790-4C02-A983-CC2E100BB015}">
      <tableStyleElement type="firstRowStripe" dxfId="27"/>
      <tableStyleElement type="secondRowStripe" dxfId="26"/>
    </tableStyle>
  </tableStyles>
  <colors>
    <mruColors>
      <color rgb="FF00A0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42863</xdr:colOff>
      <xdr:row>0</xdr:row>
      <xdr:rowOff>747713</xdr:rowOff>
    </xdr:from>
    <xdr:to>
      <xdr:col>0</xdr:col>
      <xdr:colOff>42863</xdr:colOff>
      <xdr:row>4</xdr:row>
      <xdr:rowOff>16783</xdr:rowOff>
    </xdr:to>
    <xdr:pic>
      <xdr:nvPicPr>
        <xdr:cNvPr id="2" name="Grafik 5">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3" y="747713"/>
          <a:ext cx="3442154" cy="4120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876300</xdr:rowOff>
    </xdr:from>
    <xdr:to>
      <xdr:col>0</xdr:col>
      <xdr:colOff>3444539</xdr:colOff>
      <xdr:row>0</xdr:row>
      <xdr:rowOff>1284767</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876300"/>
          <a:ext cx="3444539" cy="40846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8E2C524-604E-4D76-A324-C0F885B848D7}" name="TableV5toV6" displayName="TableV5toV6" ref="A4:P460" totalsRowShown="0" headerRowDxfId="25" dataDxfId="24">
  <autoFilter ref="A4:P460" xr:uid="{48E2C524-604E-4D76-A324-C0F885B848D7}"/>
  <tableColumns count="16">
    <tableColumn id="11" xr3:uid="{09C5707E-53EB-4713-9AFD-EFBFED23CF33}" name="Version" dataDxfId="23"/>
    <tableColumn id="10" xr3:uid="{44E1BDBC-2155-4C41-916B-4C2F7E51F316}" name="TableID" dataDxfId="22"/>
    <tableColumn id="17" xr3:uid="{FAA3E2AE-FFCF-460D-9C35-8302D3164341}" name="V5 Sort" dataDxfId="21"/>
    <tableColumn id="38" xr3:uid="{4FD66451-E873-4B98-AF31-1952560EEBE9}" name="V6 Sort" dataDxfId="20"/>
    <tableColumn id="8" xr3:uid="{3375C1F8-FCE0-41F6-BB7E-2CFA33193AD2}" name="ID" dataDxfId="19"/>
    <tableColumn id="1" xr3:uid="{F7D95F64-BC7D-4117-8BAB-DD70C8C6F9A4}" name="Section" dataDxfId="18"/>
    <tableColumn id="2" xr3:uid="{1C6F7352-2CEF-4A9F-B4A0-B886D4655B1F}" name="Nº" dataDxfId="17"/>
    <tableColumn id="3" xr3:uid="{EDBD825D-BA77-490E-9A03-E4EECA1C89D1}" name="IFA v6 GFS principle and criteria_x000a_IFA v5.4-1 Control Point and Compliance Criteria" dataDxfId="16"/>
    <tableColumn id="5" xr3:uid="{CC3E6D8F-43D0-475A-B6C0-EA4CB853D054}" name="Level" dataDxfId="15"/>
    <tableColumn id="7" xr3:uid="{50BDD9F6-5CEB-45D1-A015-CD9D7E23757D}" name="Answer" dataDxfId="14"/>
    <tableColumn id="6" xr3:uid="{3252738A-4B28-407E-AB46-2B62D1A79F33}" name="Justification" dataDxfId="0"/>
    <tableColumn id="13" xr3:uid="{89FD06A4-D8F5-4F59-8775-B43EA70E5424}" name="Method" dataDxfId="13"/>
    <tableColumn id="12" xr3:uid="{BFBF8CF1-F9D1-4CB5-BB1A-4BE5A7CDFEA5}" name="Audit method and justification guideline for IFA v6 GFS" dataDxfId="12"/>
    <tableColumn id="9" xr3:uid="{C2BDF6B1-41F7-44FA-8FEC-9F85931A0722}" name="LevelA" dataDxfId="11"/>
    <tableColumn id="25" xr3:uid="{99A0244B-2C97-4E0F-B5D5-85BAF19E65F6}" name="Short Level" dataDxfId="10"/>
    <tableColumn id="26" xr3:uid="{86ED11BC-911E-4084-BAB7-99C21D80B131}" name="v6 Status" dataDxfId="9"/>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3D25474-9CF7-4A37-B5D6-080545AB8A06}" name="LevelTable" displayName="LevelTable" ref="B3:N6" totalsRowShown="0">
  <autoFilter ref="B3:N6" xr:uid="{43D25474-9CF7-4A37-B5D6-080545AB8A06}"/>
  <tableColumns count="13">
    <tableColumn id="1" xr3:uid="{27321B61-8DD5-4CC6-9740-EAA69895822E}" name="Major Must"/>
    <tableColumn id="2" xr3:uid="{8C6C90F1-87BB-483C-9773-858BE9FC7919}" name="Minor Must"/>
    <tableColumn id="3" xr3:uid="{B9FFE4F8-450A-4932-BFD4-8A90BD7F36EB}" name="Recom."/>
    <tableColumn id="5" xr3:uid="{AC994452-C5BC-4F4C-91F6-2C89CD941C0A}" name="Major Must Merged"/>
    <tableColumn id="6" xr3:uid="{31B84591-6EFB-4703-9072-6B288A8058CD}" name="Major Must New"/>
    <tableColumn id="7" xr3:uid="{06894A82-FD8B-41A0-8040-862ED3B59D68}" name="Merged"/>
    <tableColumn id="9" xr3:uid="{D2CE6A4B-7865-483E-9FCF-0F769CE2F734}" name="Minor Must Merged"/>
    <tableColumn id="10" xr3:uid="{9542780B-E539-4D6E-B88C-BC06C04F61B7}" name="Minor Must New"/>
    <tableColumn id="8" xr3:uid="{4C2C2720-EF2E-4C5E-A2F3-FBA752619BC4}" name="Major Must  No NA"/>
    <tableColumn id="11" xr3:uid="{E4CCA61C-2E31-4FF8-9D0F-386633EF0C3F}" name="Minor Must No NA"/>
    <tableColumn id="12" xr3:uid="{40040821-0512-422D-8EFC-658410792F68}" name="Recom. New"/>
    <tableColumn id="13" xr3:uid="{E6868F0B-19EF-4195-BFC9-081EE6BE23F6}" name="Removed"/>
    <tableColumn id="4" xr3:uid="{DD48DFFA-16F9-4868-BFCC-C51E2C14D675}" name="No Equivalent"/>
  </tableColumns>
  <tableStyleInfo name="TableStyleMedium4"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lobalgap.org/uk_en/for-producers/globalg.a.p./integrated-farm-assurance-ifa/IFA-V6/" TargetMode="External"/><Relationship Id="rId2" Type="http://schemas.openxmlformats.org/officeDocument/2006/relationships/hyperlink" Target="https://documents.globalgap.org/documents/230414_IFA_guideline_FV_v6_0_Apr23_en.pdf" TargetMode="External"/><Relationship Id="rId1" Type="http://schemas.openxmlformats.org/officeDocument/2006/relationships/hyperlink" Target="https://www.globalgap.org/.content/.galleries/documents/220929_Summary_of_changes_IFA_v5_to_v6_GFS-Smart_en.pdf"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www.globalgap.org/.content/.galleries/documents/221110_IFA_GFS_audit_method_guideline_FV_v6_0_Oct22_protected_en.xlsx"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7C8B5-7B4E-4343-B7AE-70233D2AC740}">
  <sheetPr codeName="Sheet2"/>
  <dimension ref="A1:XFC15"/>
  <sheetViews>
    <sheetView showGridLines="0" tabSelected="1" view="pageLayout" zoomScaleNormal="100" workbookViewId="0">
      <selection activeCell="A3" sqref="A3"/>
    </sheetView>
  </sheetViews>
  <sheetFormatPr defaultColWidth="0" defaultRowHeight="15" customHeight="1" zeroHeight="1" x14ac:dyDescent="0.25"/>
  <cols>
    <col min="1" max="1" width="127.42578125" style="14" customWidth="1"/>
    <col min="2" max="2" width="1" style="14" hidden="1"/>
    <col min="3" max="255" width="11.42578125" style="14" hidden="1"/>
    <col min="256" max="259" width="1.5703125" style="14" hidden="1"/>
    <col min="260" max="260" width="0.42578125" style="14" hidden="1"/>
    <col min="261" max="16383" width="1.5703125" style="14" hidden="1"/>
    <col min="16384" max="16384" width="0.5703125" style="14" customWidth="1"/>
  </cols>
  <sheetData>
    <row r="1" spans="1:1" ht="105.75" x14ac:dyDescent="0.25">
      <c r="A1" s="13"/>
    </row>
    <row r="2" spans="1:1" ht="55.5" x14ac:dyDescent="0.4">
      <c r="A2" s="15" t="s">
        <v>0</v>
      </c>
    </row>
    <row r="3" spans="1:1" ht="18" x14ac:dyDescent="0.25">
      <c r="A3" s="16" t="s">
        <v>1325</v>
      </c>
    </row>
    <row r="4" spans="1:1" x14ac:dyDescent="0.25">
      <c r="A4" s="17"/>
    </row>
    <row r="5" spans="1:1" ht="72" x14ac:dyDescent="0.25">
      <c r="A5" s="18" t="s">
        <v>1</v>
      </c>
    </row>
    <row r="6" spans="1:1" ht="18" x14ac:dyDescent="0.25">
      <c r="A6" s="19"/>
    </row>
    <row r="7" spans="1:1" ht="18" x14ac:dyDescent="0.25">
      <c r="A7" s="19"/>
    </row>
    <row r="8" spans="1:1" ht="18" x14ac:dyDescent="0.25">
      <c r="A8" s="20"/>
    </row>
    <row r="9" spans="1:1" x14ac:dyDescent="0.25">
      <c r="A9" s="21" t="s">
        <v>2</v>
      </c>
    </row>
    <row r="10" spans="1:1" x14ac:dyDescent="0.25">
      <c r="A10" s="22" t="s">
        <v>3</v>
      </c>
    </row>
    <row r="11" spans="1:1" ht="7.5" customHeight="1" x14ac:dyDescent="0.25"/>
    <row r="12" spans="1:1" ht="15" customHeight="1" x14ac:dyDescent="0.25"/>
    <row r="13" spans="1:1" ht="15" customHeight="1" x14ac:dyDescent="0.25"/>
    <row r="14" spans="1:1" ht="15" customHeight="1" x14ac:dyDescent="0.25"/>
    <row r="15" spans="1:1" ht="15" customHeight="1" x14ac:dyDescent="0.25"/>
  </sheetData>
  <sheetProtection sheet="1" objects="1" scenarios="1"/>
  <pageMargins left="0.74803149606299213" right="0.74803149606299213" top="1.2598425196850394" bottom="0.98425196850393704"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FF1BA-6ABB-4EC9-BA36-DD18BFAD835F}">
  <sheetPr codeName="Sheet5"/>
  <dimension ref="A1:H32"/>
  <sheetViews>
    <sheetView showGridLines="0" view="pageLayout" zoomScaleNormal="70" workbookViewId="0">
      <selection activeCell="A12" sqref="A12"/>
    </sheetView>
  </sheetViews>
  <sheetFormatPr defaultColWidth="8.7109375" defaultRowHeight="12" x14ac:dyDescent="0.25"/>
  <cols>
    <col min="1" max="1" width="125.28515625" style="23" customWidth="1"/>
    <col min="2" max="7" width="12.28515625" style="23" customWidth="1"/>
    <col min="8" max="8" width="45.28515625" style="23" customWidth="1"/>
    <col min="9" max="16384" width="8.7109375" style="23"/>
  </cols>
  <sheetData>
    <row r="1" spans="1:8" ht="12.75" x14ac:dyDescent="0.2">
      <c r="A1" s="44" t="s">
        <v>4</v>
      </c>
    </row>
    <row r="3" spans="1:8" x14ac:dyDescent="0.25">
      <c r="A3" s="24" t="s">
        <v>5</v>
      </c>
      <c r="B3" s="42"/>
      <c r="C3" s="42"/>
      <c r="D3" s="42"/>
      <c r="E3" s="42"/>
      <c r="F3" s="42"/>
      <c r="G3" s="42"/>
      <c r="H3" s="42"/>
    </row>
    <row r="4" spans="1:8" ht="36" x14ac:dyDescent="0.25">
      <c r="A4" s="39" t="s">
        <v>6</v>
      </c>
    </row>
    <row r="5" spans="1:8" x14ac:dyDescent="0.25">
      <c r="A5" s="39" t="s">
        <v>7</v>
      </c>
      <c r="B5" s="42"/>
      <c r="C5" s="42"/>
      <c r="D5" s="42"/>
      <c r="E5" s="42"/>
      <c r="F5" s="42"/>
      <c r="G5" s="42"/>
      <c r="H5" s="42"/>
    </row>
    <row r="6" spans="1:8" x14ac:dyDescent="0.25">
      <c r="A6" s="39"/>
    </row>
    <row r="7" spans="1:8" s="24" customFormat="1" x14ac:dyDescent="0.25">
      <c r="A7" s="40" t="s">
        <v>8</v>
      </c>
      <c r="B7" s="42"/>
      <c r="C7" s="42"/>
      <c r="D7" s="42"/>
      <c r="E7" s="42"/>
      <c r="F7" s="42"/>
      <c r="G7" s="42"/>
      <c r="H7" s="42"/>
    </row>
    <row r="8" spans="1:8" s="24" customFormat="1" ht="24" x14ac:dyDescent="0.25">
      <c r="A8" s="41" t="s">
        <v>715</v>
      </c>
      <c r="B8" s="32"/>
      <c r="C8" s="32"/>
      <c r="D8" s="32"/>
      <c r="E8" s="32"/>
      <c r="F8" s="32"/>
      <c r="G8" s="32"/>
      <c r="H8" s="32"/>
    </row>
    <row r="9" spans="1:8" s="24" customFormat="1" x14ac:dyDescent="0.25">
      <c r="A9" s="33" t="s">
        <v>9</v>
      </c>
      <c r="B9" s="32"/>
      <c r="C9" s="32"/>
      <c r="D9" s="32"/>
      <c r="E9" s="32"/>
      <c r="F9" s="32"/>
      <c r="G9" s="32"/>
      <c r="H9" s="32"/>
    </row>
    <row r="10" spans="1:8" s="24" customFormat="1" x14ac:dyDescent="0.25">
      <c r="A10" s="23"/>
      <c r="B10" s="32"/>
      <c r="C10" s="32"/>
      <c r="D10" s="32"/>
      <c r="E10" s="32"/>
      <c r="F10" s="32"/>
      <c r="G10" s="32"/>
      <c r="H10" s="32"/>
    </row>
    <row r="11" spans="1:8" s="24" customFormat="1" x14ac:dyDescent="0.25">
      <c r="A11" s="23" t="s">
        <v>10</v>
      </c>
      <c r="B11" s="32"/>
      <c r="C11" s="32"/>
      <c r="D11" s="32"/>
      <c r="E11" s="32"/>
      <c r="F11" s="32"/>
      <c r="G11" s="32"/>
      <c r="H11" s="32"/>
    </row>
    <row r="12" spans="1:8" s="24" customFormat="1" x14ac:dyDescent="0.25">
      <c r="A12" s="33" t="s">
        <v>729</v>
      </c>
      <c r="B12" s="32"/>
      <c r="C12" s="32"/>
      <c r="D12" s="32"/>
      <c r="E12" s="32"/>
      <c r="F12" s="32"/>
      <c r="G12" s="32"/>
      <c r="H12" s="32"/>
    </row>
    <row r="13" spans="1:8" s="24" customFormat="1" x14ac:dyDescent="0.25">
      <c r="A13" s="33"/>
      <c r="B13" s="32"/>
      <c r="C13" s="32"/>
      <c r="D13" s="32"/>
      <c r="E13" s="32"/>
      <c r="F13" s="32"/>
      <c r="G13" s="32"/>
      <c r="H13" s="32"/>
    </row>
    <row r="14" spans="1:8" s="24" customFormat="1" ht="24" x14ac:dyDescent="0.25">
      <c r="A14" s="39" t="s">
        <v>11</v>
      </c>
      <c r="B14" s="32"/>
      <c r="C14" s="32"/>
      <c r="D14" s="32"/>
      <c r="E14" s="32"/>
      <c r="F14" s="32"/>
      <c r="G14" s="32"/>
      <c r="H14" s="32"/>
    </row>
    <row r="15" spans="1:8" s="24" customFormat="1" ht="36" x14ac:dyDescent="0.25">
      <c r="A15" s="39" t="s">
        <v>12</v>
      </c>
      <c r="B15" s="32"/>
      <c r="C15" s="32"/>
      <c r="D15" s="32"/>
      <c r="E15" s="32"/>
      <c r="F15" s="32"/>
      <c r="G15" s="32"/>
      <c r="H15" s="32"/>
    </row>
    <row r="16" spans="1:8" ht="48" x14ac:dyDescent="0.25">
      <c r="A16" s="39" t="s">
        <v>13</v>
      </c>
      <c r="B16" s="32"/>
      <c r="C16" s="32"/>
      <c r="D16" s="32"/>
      <c r="E16" s="32"/>
      <c r="F16" s="32"/>
      <c r="G16" s="32"/>
      <c r="H16" s="32"/>
    </row>
    <row r="17" spans="1:8" x14ac:dyDescent="0.25">
      <c r="A17" s="39" t="s">
        <v>1326</v>
      </c>
      <c r="B17" s="32"/>
      <c r="C17" s="32"/>
      <c r="D17" s="32"/>
      <c r="E17" s="32"/>
      <c r="F17" s="32"/>
      <c r="G17" s="32"/>
      <c r="H17" s="32"/>
    </row>
    <row r="18" spans="1:8" x14ac:dyDescent="0.25">
      <c r="A18" s="39"/>
      <c r="B18" s="32"/>
      <c r="C18" s="32"/>
      <c r="D18" s="32"/>
      <c r="E18" s="32"/>
      <c r="F18" s="32"/>
      <c r="G18" s="32"/>
      <c r="H18" s="32"/>
    </row>
    <row r="19" spans="1:8" x14ac:dyDescent="0.25">
      <c r="A19" s="40" t="s">
        <v>14</v>
      </c>
      <c r="B19" s="32"/>
      <c r="C19" s="32"/>
      <c r="D19" s="32"/>
      <c r="E19" s="32"/>
      <c r="F19" s="32"/>
      <c r="G19" s="32"/>
      <c r="H19" s="32"/>
    </row>
    <row r="20" spans="1:8" ht="36" x14ac:dyDescent="0.25">
      <c r="A20" s="39" t="s">
        <v>15</v>
      </c>
      <c r="B20" s="32"/>
      <c r="C20" s="32"/>
      <c r="D20" s="32"/>
      <c r="E20" s="32"/>
      <c r="F20" s="32"/>
      <c r="G20" s="32"/>
      <c r="H20" s="32"/>
    </row>
    <row r="21" spans="1:8" ht="24" x14ac:dyDescent="0.25">
      <c r="A21" s="39" t="s">
        <v>16</v>
      </c>
      <c r="B21" s="32"/>
      <c r="C21" s="32"/>
      <c r="D21" s="32"/>
      <c r="E21" s="32"/>
      <c r="F21" s="32"/>
      <c r="G21" s="32"/>
      <c r="H21" s="32"/>
    </row>
    <row r="22" spans="1:8" x14ac:dyDescent="0.25">
      <c r="A22" s="39" t="s">
        <v>17</v>
      </c>
      <c r="B22" s="32"/>
      <c r="C22" s="32"/>
      <c r="D22" s="32"/>
      <c r="E22" s="32"/>
      <c r="F22" s="32"/>
      <c r="G22" s="32"/>
      <c r="H22" s="32"/>
    </row>
    <row r="23" spans="1:8" x14ac:dyDescent="0.25">
      <c r="A23" s="39" t="s">
        <v>18</v>
      </c>
      <c r="B23" s="32"/>
      <c r="C23" s="32"/>
      <c r="D23" s="32"/>
      <c r="E23" s="32"/>
      <c r="F23" s="32"/>
      <c r="G23" s="32"/>
      <c r="H23" s="32"/>
    </row>
    <row r="24" spans="1:8" x14ac:dyDescent="0.25">
      <c r="A24" s="39" t="s">
        <v>19</v>
      </c>
      <c r="B24" s="32"/>
      <c r="C24" s="32"/>
      <c r="D24" s="32"/>
      <c r="E24" s="32"/>
      <c r="F24" s="32"/>
      <c r="G24" s="32"/>
      <c r="H24" s="32"/>
    </row>
    <row r="25" spans="1:8" x14ac:dyDescent="0.25">
      <c r="A25" s="39" t="s">
        <v>20</v>
      </c>
      <c r="B25" s="32"/>
      <c r="C25" s="32"/>
      <c r="D25" s="32"/>
      <c r="E25" s="32"/>
      <c r="F25" s="32"/>
      <c r="G25" s="32"/>
      <c r="H25" s="32"/>
    </row>
    <row r="26" spans="1:8" x14ac:dyDescent="0.25">
      <c r="A26" s="39" t="s">
        <v>21</v>
      </c>
      <c r="B26" s="32"/>
      <c r="C26" s="32"/>
      <c r="D26" s="32"/>
      <c r="E26" s="32"/>
      <c r="F26" s="32"/>
      <c r="G26" s="32"/>
      <c r="H26" s="32"/>
    </row>
    <row r="27" spans="1:8" x14ac:dyDescent="0.25">
      <c r="A27" s="41" t="s">
        <v>728</v>
      </c>
      <c r="B27" s="32"/>
      <c r="C27" s="32"/>
      <c r="D27" s="32"/>
      <c r="E27" s="32"/>
      <c r="F27" s="32"/>
      <c r="G27" s="32"/>
      <c r="H27" s="32"/>
    </row>
    <row r="28" spans="1:8" x14ac:dyDescent="0.25">
      <c r="A28" s="39"/>
      <c r="B28" s="32"/>
      <c r="C28" s="32"/>
      <c r="D28" s="32"/>
      <c r="E28" s="32"/>
      <c r="F28" s="32"/>
      <c r="G28" s="32"/>
      <c r="H28" s="32"/>
    </row>
    <row r="29" spans="1:8" x14ac:dyDescent="0.25">
      <c r="A29" s="40" t="s">
        <v>22</v>
      </c>
      <c r="B29" s="32"/>
      <c r="C29" s="32"/>
      <c r="D29" s="32"/>
      <c r="E29" s="32"/>
      <c r="F29" s="32"/>
      <c r="G29" s="32"/>
      <c r="H29" s="32"/>
    </row>
    <row r="30" spans="1:8" ht="36" x14ac:dyDescent="0.25">
      <c r="A30" s="39" t="s">
        <v>23</v>
      </c>
      <c r="B30" s="32"/>
      <c r="C30" s="32"/>
      <c r="D30" s="32"/>
      <c r="E30" s="32"/>
      <c r="F30" s="32"/>
      <c r="G30" s="32"/>
      <c r="H30" s="32"/>
    </row>
    <row r="31" spans="1:8" ht="25.15" customHeight="1" x14ac:dyDescent="0.25">
      <c r="A31" s="39" t="s">
        <v>24</v>
      </c>
      <c r="B31" s="32"/>
      <c r="C31" s="32"/>
      <c r="D31" s="32"/>
      <c r="E31" s="32"/>
      <c r="F31" s="32"/>
      <c r="G31" s="32"/>
      <c r="H31" s="32"/>
    </row>
    <row r="32" spans="1:8" ht="36" x14ac:dyDescent="0.25">
      <c r="A32" s="39" t="s">
        <v>25</v>
      </c>
      <c r="B32" s="32"/>
      <c r="C32" s="32"/>
      <c r="D32" s="32"/>
      <c r="E32" s="32"/>
      <c r="F32" s="32"/>
      <c r="G32" s="32"/>
      <c r="H32" s="32"/>
    </row>
  </sheetData>
  <sheetProtection algorithmName="SHA-512" hashValue="oeh474W25CTl1pgfOk4rLrV1axyiy3FCCp47QiVP15Y/gZUJRJ12qOgfPKzpn6WIQnHVKa7klV4VZhf2wQKS/g==" saltValue="1Yiufg1MxGItOqvJFY8VAw==" spinCount="100000" sheet="1" objects="1" scenarios="1"/>
  <hyperlinks>
    <hyperlink ref="A9" r:id="rId1" xr:uid="{D293588C-4BB7-460A-872D-AC6B9089EA41}"/>
    <hyperlink ref="A12" r:id="rId2" xr:uid="{F610AAFF-F416-42FC-B33A-76FC9FE72BEC}"/>
    <hyperlink ref="A8" r:id="rId3" display="Before using this tool, it is important to familiarize yourself with the high-level overview of changes and updates to the standard by visiting the IFA v6 webpage and reviewing the following documents:" xr:uid="{658AA987-D8CB-486C-8DDD-A98D992B51C2}"/>
    <hyperlink ref="A27" r:id="rId4" display="For more information about the justification guidelines, open the document IFA GFS  audit method and justification guideline for fruit and vegetables" xr:uid="{5ABA4DA4-5987-455B-A998-D43F3EA9FCE4}"/>
  </hyperlinks>
  <pageMargins left="0.74803149606299213" right="0.74803149606299213" top="1.2598425196850394" bottom="0.98425196850393704" header="0.31496062992125984" footer="0.31496062992125984"/>
  <pageSetup paperSize="9" orientation="landscape" r:id="rId5"/>
  <headerFooter>
    <oddHeader>&amp;R&amp;G</oddHeader>
    <oddFooter>&amp;L&amp;"Arial,Standard"&amp;8Code ref.: Transition tool IFA v5.4-1-GFS - IFA v6 GFS FV; v1.0_Jul23; English version
&amp;A
Page &amp;P of &amp;N&amp;R&amp;"Arial,Standard"&amp;8© GLOBALG.A.P. c/o FoodPLUS GmbH
Spichernstr. 55, 50672 Cologne, Germany 
&amp;K00A039www.globalgap.org</oddFooter>
  </headerFooter>
  <rowBreaks count="1" manualBreakCount="1">
    <brk id="17" max="16383" man="1"/>
  </rowBreaks>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9D8B6-E639-4F69-91C8-AEB77996D725}">
  <sheetPr codeName="Sheet1">
    <tabColor theme="0"/>
    <pageSetUpPr fitToPage="1"/>
  </sheetPr>
  <dimension ref="A1:P460"/>
  <sheetViews>
    <sheetView showGridLines="0" topLeftCell="F1" zoomScaleNormal="100" zoomScalePageLayoutView="55" workbookViewId="0">
      <selection activeCell="L2" sqref="L2"/>
    </sheetView>
  </sheetViews>
  <sheetFormatPr defaultColWidth="6.42578125" defaultRowHeight="15" x14ac:dyDescent="0.25"/>
  <cols>
    <col min="1" max="2" width="9.28515625" style="46" hidden="1" customWidth="1"/>
    <col min="3" max="3" width="12.28515625" style="46" hidden="1" customWidth="1"/>
    <col min="4" max="4" width="12.42578125" style="46" hidden="1" customWidth="1"/>
    <col min="5" max="5" width="7.28515625" style="46" hidden="1" customWidth="1"/>
    <col min="6" max="6" width="18" style="46" bestFit="1" customWidth="1"/>
    <col min="7" max="7" width="11.7109375" style="46" bestFit="1" customWidth="1"/>
    <col min="8" max="8" width="80.7109375" style="46" customWidth="1"/>
    <col min="9" max="9" width="15.5703125" style="46" customWidth="1"/>
    <col min="10" max="10" width="11.7109375" customWidth="1"/>
    <col min="11" max="11" width="22.7109375" customWidth="1"/>
    <col min="12" max="12" width="13" bestFit="1" customWidth="1"/>
    <col min="13" max="13" width="50.7109375" customWidth="1"/>
    <col min="14" max="14" width="10.7109375" style="46" hidden="1" customWidth="1"/>
    <col min="15" max="15" width="14" style="46" hidden="1" customWidth="1"/>
    <col min="16" max="16" width="12.7109375" style="46" hidden="1" customWidth="1"/>
    <col min="17" max="16384" width="6.42578125" style="46"/>
  </cols>
  <sheetData>
    <row r="1" spans="1:16" ht="33.75" customHeight="1" x14ac:dyDescent="0.25">
      <c r="A1" s="45" t="s">
        <v>26</v>
      </c>
      <c r="B1" s="45" t="s">
        <v>26</v>
      </c>
      <c r="C1" s="45" t="s">
        <v>26</v>
      </c>
      <c r="D1" s="45" t="s">
        <v>26</v>
      </c>
      <c r="E1" s="45" t="s">
        <v>26</v>
      </c>
      <c r="G1" s="44" t="s">
        <v>4</v>
      </c>
      <c r="I1" s="47" t="s">
        <v>27</v>
      </c>
      <c r="J1" s="93"/>
      <c r="K1" s="94"/>
      <c r="N1" s="45" t="s">
        <v>26</v>
      </c>
      <c r="O1" s="45" t="s">
        <v>26</v>
      </c>
      <c r="P1" s="45" t="s">
        <v>26</v>
      </c>
    </row>
    <row r="2" spans="1:16" ht="33.75" customHeight="1" x14ac:dyDescent="0.25">
      <c r="A2" s="45"/>
      <c r="B2" s="45"/>
      <c r="C2" s="45"/>
      <c r="D2" s="45"/>
      <c r="E2" s="45"/>
      <c r="G2" s="44"/>
      <c r="I2" s="47" t="s">
        <v>28</v>
      </c>
      <c r="J2" s="95"/>
      <c r="K2" s="96"/>
      <c r="N2" s="45"/>
      <c r="O2" s="45"/>
      <c r="P2" s="45"/>
    </row>
    <row r="3" spans="1:16" ht="10.15" customHeight="1" x14ac:dyDescent="0.4">
      <c r="G3" s="48"/>
      <c r="K3" s="53"/>
      <c r="L3" s="49"/>
      <c r="M3" s="49"/>
      <c r="N3" s="50"/>
    </row>
    <row r="4" spans="1:16" ht="22.5" x14ac:dyDescent="0.2">
      <c r="A4" s="51" t="s">
        <v>29</v>
      </c>
      <c r="B4" s="51" t="s">
        <v>30</v>
      </c>
      <c r="C4" s="51" t="s">
        <v>31</v>
      </c>
      <c r="D4" s="51" t="s">
        <v>32</v>
      </c>
      <c r="E4" s="51" t="s">
        <v>33</v>
      </c>
      <c r="F4" s="54" t="s">
        <v>34</v>
      </c>
      <c r="G4" s="54" t="s">
        <v>35</v>
      </c>
      <c r="H4" s="68" t="s">
        <v>1327</v>
      </c>
      <c r="I4" s="54" t="s">
        <v>36</v>
      </c>
      <c r="J4" s="55" t="s">
        <v>37</v>
      </c>
      <c r="K4" s="56" t="s">
        <v>38</v>
      </c>
      <c r="L4" s="57" t="s">
        <v>39</v>
      </c>
      <c r="M4" s="58" t="s">
        <v>1324</v>
      </c>
      <c r="N4" s="52" t="s">
        <v>40</v>
      </c>
      <c r="O4" s="52" t="s">
        <v>41</v>
      </c>
      <c r="P4" s="52" t="s">
        <v>42</v>
      </c>
    </row>
    <row r="5" spans="1:16" ht="213.75" x14ac:dyDescent="0.2">
      <c r="A5" s="85" t="s">
        <v>43</v>
      </c>
      <c r="B5" s="86">
        <v>272</v>
      </c>
      <c r="C5" s="86">
        <v>18</v>
      </c>
      <c r="D5" s="86">
        <v>1</v>
      </c>
      <c r="E5" s="86">
        <v>1</v>
      </c>
      <c r="F5" s="87" t="s">
        <v>44</v>
      </c>
      <c r="G5" s="87" t="s">
        <v>45</v>
      </c>
      <c r="H5" s="87" t="s">
        <v>730</v>
      </c>
      <c r="I5" s="88" t="s">
        <v>46</v>
      </c>
      <c r="J5" s="89"/>
      <c r="K5" s="90"/>
      <c r="L5" s="88" t="s">
        <v>47</v>
      </c>
      <c r="M5" s="88" t="s">
        <v>1161</v>
      </c>
      <c r="N5" s="88" t="s">
        <v>46</v>
      </c>
      <c r="O5" s="88" t="s">
        <v>46</v>
      </c>
      <c r="P5" s="88"/>
    </row>
    <row r="6" spans="1:16" ht="49.9" customHeight="1" x14ac:dyDescent="0.2">
      <c r="A6" s="69" t="s">
        <v>48</v>
      </c>
      <c r="B6" s="70">
        <v>9</v>
      </c>
      <c r="C6" s="70">
        <v>17</v>
      </c>
      <c r="D6" s="70">
        <v>2</v>
      </c>
      <c r="E6" s="70">
        <v>9</v>
      </c>
      <c r="F6" s="75" t="s">
        <v>49</v>
      </c>
      <c r="G6" s="75" t="s">
        <v>50</v>
      </c>
      <c r="H6" s="75" t="s">
        <v>731</v>
      </c>
      <c r="I6" s="76" t="s">
        <v>46</v>
      </c>
      <c r="J6" s="77"/>
      <c r="K6" s="80"/>
      <c r="L6" s="78"/>
      <c r="M6" s="76" t="s">
        <v>1162</v>
      </c>
      <c r="N6" s="76" t="s">
        <v>46</v>
      </c>
      <c r="O6" s="76" t="s">
        <v>46</v>
      </c>
      <c r="P6" s="79"/>
    </row>
    <row r="7" spans="1:16" ht="146.25" x14ac:dyDescent="0.2">
      <c r="A7" s="85" t="s">
        <v>43</v>
      </c>
      <c r="B7" s="86">
        <v>271</v>
      </c>
      <c r="C7" s="86">
        <v>16</v>
      </c>
      <c r="D7" s="86">
        <v>3</v>
      </c>
      <c r="E7" s="86">
        <v>2</v>
      </c>
      <c r="F7" s="87" t="s">
        <v>44</v>
      </c>
      <c r="G7" s="87" t="s">
        <v>51</v>
      </c>
      <c r="H7" s="87" t="s">
        <v>732</v>
      </c>
      <c r="I7" s="88" t="s">
        <v>46</v>
      </c>
      <c r="J7" s="89"/>
      <c r="K7" s="90"/>
      <c r="L7" s="88" t="s">
        <v>47</v>
      </c>
      <c r="M7" s="88" t="s">
        <v>1163</v>
      </c>
      <c r="N7" s="88" t="s">
        <v>46</v>
      </c>
      <c r="O7" s="88" t="s">
        <v>46</v>
      </c>
      <c r="P7" s="88"/>
    </row>
    <row r="8" spans="1:16" ht="146.25" x14ac:dyDescent="0.2">
      <c r="A8" s="69" t="s">
        <v>48</v>
      </c>
      <c r="B8" s="70">
        <v>8</v>
      </c>
      <c r="C8" s="70">
        <v>15</v>
      </c>
      <c r="D8" s="70">
        <v>4</v>
      </c>
      <c r="E8" s="70">
        <v>8</v>
      </c>
      <c r="F8" s="75" t="s">
        <v>49</v>
      </c>
      <c r="G8" s="75" t="s">
        <v>52</v>
      </c>
      <c r="H8" s="75" t="s">
        <v>733</v>
      </c>
      <c r="I8" s="76" t="s">
        <v>716</v>
      </c>
      <c r="J8" s="77"/>
      <c r="K8" s="80"/>
      <c r="L8" s="76"/>
      <c r="M8" s="76" t="s">
        <v>1162</v>
      </c>
      <c r="N8" s="76" t="s">
        <v>46</v>
      </c>
      <c r="O8" s="76" t="s">
        <v>53</v>
      </c>
      <c r="P8" s="79" t="s">
        <v>54</v>
      </c>
    </row>
    <row r="9" spans="1:16" ht="202.5" x14ac:dyDescent="0.2">
      <c r="A9" s="85" t="s">
        <v>43</v>
      </c>
      <c r="B9" s="86">
        <v>269</v>
      </c>
      <c r="C9" s="86">
        <v>12</v>
      </c>
      <c r="D9" s="86">
        <v>5</v>
      </c>
      <c r="E9" s="86">
        <v>3</v>
      </c>
      <c r="F9" s="87" t="s">
        <v>44</v>
      </c>
      <c r="G9" s="87" t="s">
        <v>55</v>
      </c>
      <c r="H9" s="87" t="s">
        <v>734</v>
      </c>
      <c r="I9" s="88" t="s">
        <v>722</v>
      </c>
      <c r="J9" s="89"/>
      <c r="K9" s="90"/>
      <c r="L9" s="88" t="s">
        <v>57</v>
      </c>
      <c r="M9" s="88" t="s">
        <v>1164</v>
      </c>
      <c r="N9" s="88" t="s">
        <v>46</v>
      </c>
      <c r="O9" s="88" t="s">
        <v>56</v>
      </c>
      <c r="P9" s="88" t="s">
        <v>58</v>
      </c>
    </row>
    <row r="10" spans="1:16" ht="67.5" x14ac:dyDescent="0.2">
      <c r="A10" s="69" t="s">
        <v>48</v>
      </c>
      <c r="B10" s="70">
        <v>6</v>
      </c>
      <c r="C10" s="70">
        <v>11</v>
      </c>
      <c r="D10" s="70">
        <v>6</v>
      </c>
      <c r="E10" s="70">
        <v>6</v>
      </c>
      <c r="F10" s="73" t="s">
        <v>59</v>
      </c>
      <c r="G10" s="73" t="s">
        <v>60</v>
      </c>
      <c r="H10" s="73" t="s">
        <v>735</v>
      </c>
      <c r="I10" s="60" t="s">
        <v>46</v>
      </c>
      <c r="J10" s="61"/>
      <c r="K10" s="63"/>
      <c r="L10" s="62"/>
      <c r="M10" s="60" t="s">
        <v>1162</v>
      </c>
      <c r="N10" s="60" t="s">
        <v>46</v>
      </c>
      <c r="O10" s="60" t="s">
        <v>46</v>
      </c>
      <c r="P10" s="59"/>
    </row>
    <row r="11" spans="1:16" ht="135" x14ac:dyDescent="0.2">
      <c r="A11" s="69" t="s">
        <v>48</v>
      </c>
      <c r="B11" s="70">
        <v>10</v>
      </c>
      <c r="C11" s="70">
        <v>19</v>
      </c>
      <c r="D11" s="70">
        <v>8</v>
      </c>
      <c r="E11" s="70">
        <v>10</v>
      </c>
      <c r="F11" s="75" t="s">
        <v>49</v>
      </c>
      <c r="G11" s="75" t="s">
        <v>63</v>
      </c>
      <c r="H11" s="75" t="s">
        <v>736</v>
      </c>
      <c r="I11" s="76" t="s">
        <v>716</v>
      </c>
      <c r="J11" s="77"/>
      <c r="K11" s="80"/>
      <c r="L11" s="76"/>
      <c r="M11" s="76" t="s">
        <v>1162</v>
      </c>
      <c r="N11" s="76" t="s">
        <v>46</v>
      </c>
      <c r="O11" s="76" t="s">
        <v>53</v>
      </c>
      <c r="P11" s="79" t="s">
        <v>54</v>
      </c>
    </row>
    <row r="12" spans="1:16" ht="90" collapsed="1" x14ac:dyDescent="0.2">
      <c r="A12" s="85" t="s">
        <v>43</v>
      </c>
      <c r="B12" s="86">
        <v>274</v>
      </c>
      <c r="C12" s="86">
        <v>22</v>
      </c>
      <c r="D12" s="86">
        <v>9</v>
      </c>
      <c r="E12" s="86">
        <v>5</v>
      </c>
      <c r="F12" s="87" t="s">
        <v>44</v>
      </c>
      <c r="G12" s="87" t="s">
        <v>64</v>
      </c>
      <c r="H12" s="87" t="s">
        <v>737</v>
      </c>
      <c r="I12" s="88" t="s">
        <v>46</v>
      </c>
      <c r="J12" s="89"/>
      <c r="K12" s="90"/>
      <c r="L12" s="88" t="s">
        <v>47</v>
      </c>
      <c r="M12" s="88" t="s">
        <v>1165</v>
      </c>
      <c r="N12" s="88" t="s">
        <v>46</v>
      </c>
      <c r="O12" s="88" t="s">
        <v>46</v>
      </c>
      <c r="P12" s="88"/>
    </row>
    <row r="13" spans="1:16" ht="56.25" x14ac:dyDescent="0.2">
      <c r="A13" s="69" t="s">
        <v>48</v>
      </c>
      <c r="B13" s="70">
        <v>11</v>
      </c>
      <c r="C13" s="70">
        <v>21</v>
      </c>
      <c r="D13" s="70">
        <v>10</v>
      </c>
      <c r="E13" s="70">
        <v>11</v>
      </c>
      <c r="F13" s="75" t="s">
        <v>49</v>
      </c>
      <c r="G13" s="75" t="s">
        <v>65</v>
      </c>
      <c r="H13" s="75" t="s">
        <v>738</v>
      </c>
      <c r="I13" s="76" t="s">
        <v>46</v>
      </c>
      <c r="J13" s="77"/>
      <c r="K13" s="80"/>
      <c r="L13" s="78"/>
      <c r="M13" s="76" t="s">
        <v>1162</v>
      </c>
      <c r="N13" s="76" t="s">
        <v>46</v>
      </c>
      <c r="O13" s="76" t="s">
        <v>46</v>
      </c>
      <c r="P13" s="79"/>
    </row>
    <row r="14" spans="1:16" ht="112.5" collapsed="1" x14ac:dyDescent="0.2">
      <c r="A14" s="85" t="s">
        <v>43</v>
      </c>
      <c r="B14" s="86">
        <v>275</v>
      </c>
      <c r="C14" s="86">
        <v>24</v>
      </c>
      <c r="D14" s="86">
        <v>11</v>
      </c>
      <c r="E14" s="86">
        <v>6</v>
      </c>
      <c r="F14" s="87" t="s">
        <v>66</v>
      </c>
      <c r="G14" s="87" t="s">
        <v>67</v>
      </c>
      <c r="H14" s="87" t="s">
        <v>739</v>
      </c>
      <c r="I14" s="88" t="s">
        <v>724</v>
      </c>
      <c r="J14" s="89"/>
      <c r="K14" s="90"/>
      <c r="L14" s="88" t="s">
        <v>57</v>
      </c>
      <c r="M14" s="88" t="s">
        <v>1166</v>
      </c>
      <c r="N14" s="88" t="s">
        <v>46</v>
      </c>
      <c r="O14" s="88" t="s">
        <v>68</v>
      </c>
      <c r="P14" s="88" t="s">
        <v>69</v>
      </c>
    </row>
    <row r="15" spans="1:16" ht="56.25" x14ac:dyDescent="0.2">
      <c r="A15" s="69" t="s">
        <v>48</v>
      </c>
      <c r="B15" s="70">
        <v>12</v>
      </c>
      <c r="C15" s="70">
        <v>23</v>
      </c>
      <c r="D15" s="70">
        <v>12</v>
      </c>
      <c r="E15" s="70">
        <v>12</v>
      </c>
      <c r="F15" s="75" t="s">
        <v>49</v>
      </c>
      <c r="G15" s="75" t="s">
        <v>70</v>
      </c>
      <c r="H15" s="75" t="s">
        <v>740</v>
      </c>
      <c r="I15" s="76" t="s">
        <v>46</v>
      </c>
      <c r="J15" s="77"/>
      <c r="K15" s="80"/>
      <c r="L15" s="78"/>
      <c r="M15" s="76" t="s">
        <v>1162</v>
      </c>
      <c r="N15" s="76" t="s">
        <v>46</v>
      </c>
      <c r="O15" s="76" t="s">
        <v>46</v>
      </c>
      <c r="P15" s="79"/>
    </row>
    <row r="16" spans="1:16" ht="112.5" collapsed="1" x14ac:dyDescent="0.2">
      <c r="A16" s="85" t="s">
        <v>43</v>
      </c>
      <c r="B16" s="86">
        <v>276</v>
      </c>
      <c r="C16" s="86">
        <v>26</v>
      </c>
      <c r="D16" s="86">
        <v>13</v>
      </c>
      <c r="E16" s="86">
        <v>7</v>
      </c>
      <c r="F16" s="87" t="s">
        <v>66</v>
      </c>
      <c r="G16" s="87" t="s">
        <v>71</v>
      </c>
      <c r="H16" s="87" t="s">
        <v>741</v>
      </c>
      <c r="I16" s="88" t="s">
        <v>724</v>
      </c>
      <c r="J16" s="89"/>
      <c r="K16" s="90"/>
      <c r="L16" s="88" t="s">
        <v>72</v>
      </c>
      <c r="M16" s="88" t="s">
        <v>1167</v>
      </c>
      <c r="N16" s="88" t="s">
        <v>46</v>
      </c>
      <c r="O16" s="88" t="s">
        <v>68</v>
      </c>
      <c r="P16" s="88" t="s">
        <v>69</v>
      </c>
    </row>
    <row r="17" spans="1:16" ht="56.25" x14ac:dyDescent="0.2">
      <c r="A17" s="69" t="s">
        <v>48</v>
      </c>
      <c r="B17" s="70">
        <v>13</v>
      </c>
      <c r="C17" s="70">
        <v>25</v>
      </c>
      <c r="D17" s="70">
        <v>14</v>
      </c>
      <c r="E17" s="70">
        <v>13</v>
      </c>
      <c r="F17" s="75" t="s">
        <v>73</v>
      </c>
      <c r="G17" s="75" t="s">
        <v>73</v>
      </c>
      <c r="H17" s="75" t="s">
        <v>742</v>
      </c>
      <c r="I17" s="81" t="s">
        <v>717</v>
      </c>
      <c r="J17" s="82" t="s">
        <v>62</v>
      </c>
      <c r="K17" s="81"/>
      <c r="L17" s="81"/>
      <c r="M17" s="81" t="s">
        <v>1162</v>
      </c>
      <c r="N17" s="81" t="s">
        <v>74</v>
      </c>
      <c r="O17" s="81" t="s">
        <v>74</v>
      </c>
      <c r="P17" s="83"/>
    </row>
    <row r="18" spans="1:16" ht="123.75" collapsed="1" x14ac:dyDescent="0.2">
      <c r="A18" s="85" t="s">
        <v>43</v>
      </c>
      <c r="B18" s="86">
        <v>287</v>
      </c>
      <c r="C18" s="86">
        <v>48</v>
      </c>
      <c r="D18" s="86">
        <v>15</v>
      </c>
      <c r="E18" s="86">
        <v>8</v>
      </c>
      <c r="F18" s="87" t="s">
        <v>75</v>
      </c>
      <c r="G18" s="87" t="s">
        <v>76</v>
      </c>
      <c r="H18" s="87" t="s">
        <v>743</v>
      </c>
      <c r="I18" s="88" t="s">
        <v>722</v>
      </c>
      <c r="J18" s="89"/>
      <c r="K18" s="90"/>
      <c r="L18" s="88" t="s">
        <v>57</v>
      </c>
      <c r="M18" s="88" t="s">
        <v>1168</v>
      </c>
      <c r="N18" s="88" t="s">
        <v>46</v>
      </c>
      <c r="O18" s="88" t="s">
        <v>56</v>
      </c>
      <c r="P18" s="88" t="s">
        <v>58</v>
      </c>
    </row>
    <row r="19" spans="1:16" ht="56.25" x14ac:dyDescent="0.2">
      <c r="A19" s="69" t="s">
        <v>48</v>
      </c>
      <c r="B19" s="70">
        <v>24</v>
      </c>
      <c r="C19" s="70">
        <v>47</v>
      </c>
      <c r="D19" s="70">
        <v>16</v>
      </c>
      <c r="E19" s="70">
        <v>24</v>
      </c>
      <c r="F19" s="73" t="s">
        <v>77</v>
      </c>
      <c r="G19" s="73" t="s">
        <v>78</v>
      </c>
      <c r="H19" s="73" t="s">
        <v>744</v>
      </c>
      <c r="I19" s="60" t="s">
        <v>46</v>
      </c>
      <c r="J19" s="61"/>
      <c r="K19" s="63"/>
      <c r="L19" s="62"/>
      <c r="M19" s="60" t="s">
        <v>1162</v>
      </c>
      <c r="N19" s="60" t="s">
        <v>46</v>
      </c>
      <c r="O19" s="60" t="s">
        <v>46</v>
      </c>
      <c r="P19" s="59"/>
    </row>
    <row r="20" spans="1:16" ht="56.25" x14ac:dyDescent="0.2">
      <c r="A20" s="69" t="s">
        <v>48</v>
      </c>
      <c r="B20" s="70">
        <v>33</v>
      </c>
      <c r="C20" s="70">
        <v>65</v>
      </c>
      <c r="D20" s="70">
        <v>18</v>
      </c>
      <c r="E20" s="70">
        <v>33</v>
      </c>
      <c r="F20" s="75" t="s">
        <v>79</v>
      </c>
      <c r="G20" s="75" t="s">
        <v>80</v>
      </c>
      <c r="H20" s="75" t="s">
        <v>745</v>
      </c>
      <c r="I20" s="76" t="s">
        <v>46</v>
      </c>
      <c r="J20" s="77"/>
      <c r="K20" s="80"/>
      <c r="L20" s="76"/>
      <c r="M20" s="76" t="s">
        <v>1162</v>
      </c>
      <c r="N20" s="76" t="s">
        <v>46</v>
      </c>
      <c r="O20" s="76" t="s">
        <v>46</v>
      </c>
      <c r="P20" s="79"/>
    </row>
    <row r="21" spans="1:16" ht="123.75" collapsed="1" x14ac:dyDescent="0.2">
      <c r="A21" s="85" t="s">
        <v>43</v>
      </c>
      <c r="B21" s="86">
        <v>364</v>
      </c>
      <c r="C21" s="86">
        <v>202</v>
      </c>
      <c r="D21" s="86">
        <v>19</v>
      </c>
      <c r="E21" s="86">
        <v>10</v>
      </c>
      <c r="F21" s="87" t="s">
        <v>75</v>
      </c>
      <c r="G21" s="87" t="s">
        <v>81</v>
      </c>
      <c r="H21" s="87" t="s">
        <v>746</v>
      </c>
      <c r="I21" s="88" t="s">
        <v>722</v>
      </c>
      <c r="J21" s="89"/>
      <c r="K21" s="90"/>
      <c r="L21" s="88" t="s">
        <v>57</v>
      </c>
      <c r="M21" s="88" t="s">
        <v>1169</v>
      </c>
      <c r="N21" s="88" t="s">
        <v>46</v>
      </c>
      <c r="O21" s="88" t="s">
        <v>56</v>
      </c>
      <c r="P21" s="88" t="s">
        <v>58</v>
      </c>
    </row>
    <row r="22" spans="1:16" ht="123.75" x14ac:dyDescent="0.2">
      <c r="A22" s="69" t="s">
        <v>48</v>
      </c>
      <c r="B22" s="70">
        <v>101</v>
      </c>
      <c r="C22" s="70">
        <v>201</v>
      </c>
      <c r="D22" s="70">
        <v>20</v>
      </c>
      <c r="E22" s="70">
        <v>101</v>
      </c>
      <c r="F22" s="73" t="s">
        <v>82</v>
      </c>
      <c r="G22" s="73" t="s">
        <v>83</v>
      </c>
      <c r="H22" s="73" t="s">
        <v>747</v>
      </c>
      <c r="I22" s="60" t="s">
        <v>46</v>
      </c>
      <c r="J22" s="61"/>
      <c r="K22" s="63"/>
      <c r="L22" s="60"/>
      <c r="M22" s="60" t="s">
        <v>1162</v>
      </c>
      <c r="N22" s="60" t="s">
        <v>46</v>
      </c>
      <c r="O22" s="60" t="s">
        <v>46</v>
      </c>
      <c r="P22" s="59"/>
    </row>
    <row r="23" spans="1:16" ht="112.5" x14ac:dyDescent="0.2">
      <c r="A23" s="69" t="s">
        <v>48</v>
      </c>
      <c r="B23" s="70">
        <v>151</v>
      </c>
      <c r="C23" s="70">
        <v>305</v>
      </c>
      <c r="D23" s="70">
        <v>22</v>
      </c>
      <c r="E23" s="70">
        <v>151</v>
      </c>
      <c r="F23" s="73" t="s">
        <v>84</v>
      </c>
      <c r="G23" s="73" t="s">
        <v>85</v>
      </c>
      <c r="H23" s="73" t="s">
        <v>748</v>
      </c>
      <c r="I23" s="60" t="s">
        <v>46</v>
      </c>
      <c r="J23" s="61"/>
      <c r="K23" s="63"/>
      <c r="L23" s="60"/>
      <c r="M23" s="60" t="s">
        <v>1162</v>
      </c>
      <c r="N23" s="60" t="s">
        <v>46</v>
      </c>
      <c r="O23" s="60" t="s">
        <v>46</v>
      </c>
      <c r="P23" s="59"/>
    </row>
    <row r="24" spans="1:16" ht="78.75" x14ac:dyDescent="0.2">
      <c r="A24" s="69" t="s">
        <v>48</v>
      </c>
      <c r="B24" s="70">
        <v>250</v>
      </c>
      <c r="C24" s="70">
        <v>499</v>
      </c>
      <c r="D24" s="70">
        <v>24</v>
      </c>
      <c r="E24" s="70">
        <v>250</v>
      </c>
      <c r="F24" s="75" t="s">
        <v>86</v>
      </c>
      <c r="G24" s="75" t="s">
        <v>87</v>
      </c>
      <c r="H24" s="75" t="s">
        <v>749</v>
      </c>
      <c r="I24" s="76" t="s">
        <v>46</v>
      </c>
      <c r="J24" s="77"/>
      <c r="K24" s="80"/>
      <c r="L24" s="76"/>
      <c r="M24" s="76" t="s">
        <v>1162</v>
      </c>
      <c r="N24" s="76" t="s">
        <v>46</v>
      </c>
      <c r="O24" s="76" t="s">
        <v>46</v>
      </c>
      <c r="P24" s="79"/>
    </row>
    <row r="25" spans="1:16" ht="191.25" collapsed="1" x14ac:dyDescent="0.2">
      <c r="A25" s="85" t="s">
        <v>43</v>
      </c>
      <c r="B25" s="86">
        <v>286</v>
      </c>
      <c r="C25" s="86">
        <v>46</v>
      </c>
      <c r="D25" s="86">
        <v>25</v>
      </c>
      <c r="E25" s="86">
        <v>13</v>
      </c>
      <c r="F25" s="87" t="s">
        <v>75</v>
      </c>
      <c r="G25" s="87" t="s">
        <v>88</v>
      </c>
      <c r="H25" s="87" t="s">
        <v>750</v>
      </c>
      <c r="I25" s="88" t="s">
        <v>46</v>
      </c>
      <c r="J25" s="89"/>
      <c r="K25" s="90"/>
      <c r="L25" s="88" t="s">
        <v>47</v>
      </c>
      <c r="M25" s="88" t="s">
        <v>1170</v>
      </c>
      <c r="N25" s="88" t="s">
        <v>46</v>
      </c>
      <c r="O25" s="88" t="s">
        <v>46</v>
      </c>
      <c r="P25" s="88"/>
    </row>
    <row r="26" spans="1:16" ht="112.5" x14ac:dyDescent="0.2">
      <c r="A26" s="69" t="s">
        <v>48</v>
      </c>
      <c r="B26" s="70">
        <v>23</v>
      </c>
      <c r="C26" s="70">
        <v>45</v>
      </c>
      <c r="D26" s="70">
        <v>26</v>
      </c>
      <c r="E26" s="70">
        <v>23</v>
      </c>
      <c r="F26" s="75" t="s">
        <v>77</v>
      </c>
      <c r="G26" s="75" t="s">
        <v>89</v>
      </c>
      <c r="H26" s="75" t="s">
        <v>751</v>
      </c>
      <c r="I26" s="76" t="s">
        <v>716</v>
      </c>
      <c r="J26" s="77"/>
      <c r="K26" s="80"/>
      <c r="L26" s="78"/>
      <c r="M26" s="76" t="s">
        <v>1162</v>
      </c>
      <c r="N26" s="76" t="s">
        <v>46</v>
      </c>
      <c r="O26" s="76" t="s">
        <v>53</v>
      </c>
      <c r="P26" s="79" t="s">
        <v>54</v>
      </c>
    </row>
    <row r="27" spans="1:16" ht="180" collapsed="1" x14ac:dyDescent="0.2">
      <c r="A27" s="85" t="s">
        <v>43</v>
      </c>
      <c r="B27" s="86">
        <v>285</v>
      </c>
      <c r="C27" s="86">
        <v>44</v>
      </c>
      <c r="D27" s="86">
        <v>27</v>
      </c>
      <c r="E27" s="86">
        <v>14</v>
      </c>
      <c r="F27" s="87" t="s">
        <v>75</v>
      </c>
      <c r="G27" s="87" t="s">
        <v>90</v>
      </c>
      <c r="H27" s="87" t="s">
        <v>752</v>
      </c>
      <c r="I27" s="88" t="s">
        <v>46</v>
      </c>
      <c r="J27" s="89"/>
      <c r="K27" s="90"/>
      <c r="L27" s="88" t="s">
        <v>91</v>
      </c>
      <c r="M27" s="88" t="s">
        <v>1171</v>
      </c>
      <c r="N27" s="88" t="s">
        <v>46</v>
      </c>
      <c r="O27" s="88" t="s">
        <v>46</v>
      </c>
      <c r="P27" s="88"/>
    </row>
    <row r="28" spans="1:16" ht="56.25" x14ac:dyDescent="0.2">
      <c r="A28" s="69" t="s">
        <v>48</v>
      </c>
      <c r="B28" s="70">
        <v>22</v>
      </c>
      <c r="C28" s="70">
        <v>43</v>
      </c>
      <c r="D28" s="70">
        <v>28</v>
      </c>
      <c r="E28" s="70">
        <v>22</v>
      </c>
      <c r="F28" s="75" t="s">
        <v>77</v>
      </c>
      <c r="G28" s="75" t="s">
        <v>92</v>
      </c>
      <c r="H28" s="75" t="s">
        <v>753</v>
      </c>
      <c r="I28" s="76" t="s">
        <v>46</v>
      </c>
      <c r="J28" s="77"/>
      <c r="K28" s="80"/>
      <c r="L28" s="78"/>
      <c r="M28" s="76" t="s">
        <v>1162</v>
      </c>
      <c r="N28" s="76" t="s">
        <v>46</v>
      </c>
      <c r="O28" s="76" t="s">
        <v>46</v>
      </c>
      <c r="P28" s="79"/>
    </row>
    <row r="29" spans="1:16" ht="247.5" collapsed="1" x14ac:dyDescent="0.2">
      <c r="A29" s="85" t="s">
        <v>43</v>
      </c>
      <c r="B29" s="86">
        <v>301</v>
      </c>
      <c r="C29" s="86">
        <v>76</v>
      </c>
      <c r="D29" s="86">
        <v>29</v>
      </c>
      <c r="E29" s="86">
        <v>15</v>
      </c>
      <c r="F29" s="87" t="s">
        <v>93</v>
      </c>
      <c r="G29" s="87" t="s">
        <v>94</v>
      </c>
      <c r="H29" s="87" t="s">
        <v>754</v>
      </c>
      <c r="I29" s="88" t="s">
        <v>46</v>
      </c>
      <c r="J29" s="89"/>
      <c r="K29" s="90"/>
      <c r="L29" s="88" t="s">
        <v>57</v>
      </c>
      <c r="M29" s="88" t="s">
        <v>1172</v>
      </c>
      <c r="N29" s="88" t="s">
        <v>46</v>
      </c>
      <c r="O29" s="88" t="s">
        <v>46</v>
      </c>
      <c r="P29" s="88"/>
    </row>
    <row r="30" spans="1:16" ht="225" x14ac:dyDescent="0.2">
      <c r="A30" s="69" t="s">
        <v>48</v>
      </c>
      <c r="B30" s="70">
        <v>38</v>
      </c>
      <c r="C30" s="70">
        <v>75</v>
      </c>
      <c r="D30" s="70">
        <v>30</v>
      </c>
      <c r="E30" s="70">
        <v>38</v>
      </c>
      <c r="F30" s="75" t="s">
        <v>95</v>
      </c>
      <c r="G30" s="75" t="s">
        <v>96</v>
      </c>
      <c r="H30" s="75" t="s">
        <v>755</v>
      </c>
      <c r="I30" s="76" t="s">
        <v>46</v>
      </c>
      <c r="J30" s="77"/>
      <c r="K30" s="80"/>
      <c r="L30" s="78"/>
      <c r="M30" s="76" t="s">
        <v>1162</v>
      </c>
      <c r="N30" s="76" t="s">
        <v>46</v>
      </c>
      <c r="O30" s="76" t="s">
        <v>46</v>
      </c>
      <c r="P30" s="79"/>
    </row>
    <row r="31" spans="1:16" ht="213.75" collapsed="1" x14ac:dyDescent="0.2">
      <c r="A31" s="85" t="s">
        <v>43</v>
      </c>
      <c r="B31" s="86">
        <v>342</v>
      </c>
      <c r="C31" s="86">
        <v>158</v>
      </c>
      <c r="D31" s="86">
        <v>31</v>
      </c>
      <c r="E31" s="86">
        <v>16</v>
      </c>
      <c r="F31" s="87" t="s">
        <v>97</v>
      </c>
      <c r="G31" s="87" t="s">
        <v>98</v>
      </c>
      <c r="H31" s="87" t="s">
        <v>756</v>
      </c>
      <c r="I31" s="88" t="s">
        <v>722</v>
      </c>
      <c r="J31" s="89"/>
      <c r="K31" s="90"/>
      <c r="L31" s="88" t="s">
        <v>57</v>
      </c>
      <c r="M31" s="88" t="s">
        <v>1173</v>
      </c>
      <c r="N31" s="88" t="s">
        <v>46</v>
      </c>
      <c r="O31" s="88" t="s">
        <v>56</v>
      </c>
      <c r="P31" s="88" t="s">
        <v>58</v>
      </c>
    </row>
    <row r="32" spans="1:16" ht="78.75" x14ac:dyDescent="0.2">
      <c r="A32" s="69" t="s">
        <v>48</v>
      </c>
      <c r="B32" s="70">
        <v>79</v>
      </c>
      <c r="C32" s="70">
        <v>157</v>
      </c>
      <c r="D32" s="70">
        <v>32</v>
      </c>
      <c r="E32" s="70">
        <v>79</v>
      </c>
      <c r="F32" s="73" t="s">
        <v>99</v>
      </c>
      <c r="G32" s="73" t="s">
        <v>100</v>
      </c>
      <c r="H32" s="73" t="s">
        <v>757</v>
      </c>
      <c r="I32" s="60" t="s">
        <v>46</v>
      </c>
      <c r="J32" s="61"/>
      <c r="K32" s="63"/>
      <c r="L32" s="60"/>
      <c r="M32" s="60" t="s">
        <v>1162</v>
      </c>
      <c r="N32" s="60" t="s">
        <v>46</v>
      </c>
      <c r="O32" s="60" t="s">
        <v>46</v>
      </c>
      <c r="P32" s="59"/>
    </row>
    <row r="33" spans="1:16" ht="67.5" x14ac:dyDescent="0.2">
      <c r="A33" s="69" t="s">
        <v>48</v>
      </c>
      <c r="B33" s="70">
        <v>80</v>
      </c>
      <c r="C33" s="70">
        <v>159</v>
      </c>
      <c r="D33" s="70">
        <v>34</v>
      </c>
      <c r="E33" s="70">
        <v>80</v>
      </c>
      <c r="F33" s="75" t="s">
        <v>99</v>
      </c>
      <c r="G33" s="75" t="s">
        <v>101</v>
      </c>
      <c r="H33" s="75" t="s">
        <v>758</v>
      </c>
      <c r="I33" s="76" t="s">
        <v>46</v>
      </c>
      <c r="J33" s="77"/>
      <c r="K33" s="80"/>
      <c r="L33" s="78"/>
      <c r="M33" s="76" t="s">
        <v>1162</v>
      </c>
      <c r="N33" s="76" t="s">
        <v>46</v>
      </c>
      <c r="O33" s="76" t="s">
        <v>46</v>
      </c>
      <c r="P33" s="79"/>
    </row>
    <row r="34" spans="1:16" ht="146.25" collapsed="1" x14ac:dyDescent="0.2">
      <c r="A34" s="85" t="s">
        <v>43</v>
      </c>
      <c r="B34" s="86">
        <v>380</v>
      </c>
      <c r="C34" s="86">
        <v>234</v>
      </c>
      <c r="D34" s="86">
        <v>35</v>
      </c>
      <c r="E34" s="86">
        <v>18</v>
      </c>
      <c r="F34" s="87" t="s">
        <v>97</v>
      </c>
      <c r="G34" s="87" t="s">
        <v>102</v>
      </c>
      <c r="H34" s="87" t="s">
        <v>759</v>
      </c>
      <c r="I34" s="88" t="s">
        <v>722</v>
      </c>
      <c r="J34" s="89"/>
      <c r="K34" s="90"/>
      <c r="L34" s="91" t="s">
        <v>103</v>
      </c>
      <c r="M34" s="88" t="s">
        <v>1174</v>
      </c>
      <c r="N34" s="88" t="s">
        <v>46</v>
      </c>
      <c r="O34" s="88" t="s">
        <v>56</v>
      </c>
      <c r="P34" s="88" t="s">
        <v>58</v>
      </c>
    </row>
    <row r="35" spans="1:16" ht="78.75" x14ac:dyDescent="0.2">
      <c r="A35" s="69" t="s">
        <v>48</v>
      </c>
      <c r="B35" s="70">
        <v>117</v>
      </c>
      <c r="C35" s="70">
        <v>233</v>
      </c>
      <c r="D35" s="70">
        <v>36</v>
      </c>
      <c r="E35" s="70">
        <v>117</v>
      </c>
      <c r="F35" s="73" t="s">
        <v>104</v>
      </c>
      <c r="G35" s="73" t="s">
        <v>105</v>
      </c>
      <c r="H35" s="73" t="s">
        <v>760</v>
      </c>
      <c r="I35" s="60" t="s">
        <v>719</v>
      </c>
      <c r="J35" s="61"/>
      <c r="K35" s="63"/>
      <c r="L35" s="62"/>
      <c r="M35" s="60" t="s">
        <v>1162</v>
      </c>
      <c r="N35" s="60" t="s">
        <v>106</v>
      </c>
      <c r="O35" s="60" t="s">
        <v>106</v>
      </c>
      <c r="P35" s="59"/>
    </row>
    <row r="36" spans="1:16" ht="78.75" x14ac:dyDescent="0.2">
      <c r="A36" s="69" t="s">
        <v>48</v>
      </c>
      <c r="B36" s="70">
        <v>182</v>
      </c>
      <c r="C36" s="70">
        <v>367</v>
      </c>
      <c r="D36" s="70">
        <v>38</v>
      </c>
      <c r="E36" s="70">
        <v>182</v>
      </c>
      <c r="F36" s="73" t="s">
        <v>107</v>
      </c>
      <c r="G36" s="73" t="s">
        <v>108</v>
      </c>
      <c r="H36" s="73" t="s">
        <v>761</v>
      </c>
      <c r="I36" s="60" t="s">
        <v>719</v>
      </c>
      <c r="J36" s="61"/>
      <c r="K36" s="63"/>
      <c r="L36" s="60"/>
      <c r="M36" s="60" t="s">
        <v>1162</v>
      </c>
      <c r="N36" s="60" t="s">
        <v>106</v>
      </c>
      <c r="O36" s="60" t="s">
        <v>106</v>
      </c>
      <c r="P36" s="59"/>
    </row>
    <row r="37" spans="1:16" ht="78.75" x14ac:dyDescent="0.2">
      <c r="A37" s="69" t="s">
        <v>48</v>
      </c>
      <c r="B37" s="70">
        <v>263</v>
      </c>
      <c r="C37" s="70">
        <v>525</v>
      </c>
      <c r="D37" s="70">
        <v>40</v>
      </c>
      <c r="E37" s="70">
        <v>263</v>
      </c>
      <c r="F37" s="75" t="s">
        <v>109</v>
      </c>
      <c r="G37" s="75" t="s">
        <v>110</v>
      </c>
      <c r="H37" s="75" t="s">
        <v>762</v>
      </c>
      <c r="I37" s="76" t="s">
        <v>46</v>
      </c>
      <c r="J37" s="77"/>
      <c r="K37" s="80"/>
      <c r="L37" s="76"/>
      <c r="M37" s="76" t="s">
        <v>1162</v>
      </c>
      <c r="N37" s="76" t="s">
        <v>46</v>
      </c>
      <c r="O37" s="76" t="s">
        <v>46</v>
      </c>
      <c r="P37" s="79"/>
    </row>
    <row r="38" spans="1:16" ht="135" collapsed="1" x14ac:dyDescent="0.2">
      <c r="A38" s="85" t="s">
        <v>43</v>
      </c>
      <c r="B38" s="86">
        <v>335</v>
      </c>
      <c r="C38" s="86">
        <v>144</v>
      </c>
      <c r="D38" s="86">
        <v>41</v>
      </c>
      <c r="E38" s="86">
        <v>21</v>
      </c>
      <c r="F38" s="87" t="s">
        <v>111</v>
      </c>
      <c r="G38" s="87" t="s">
        <v>112</v>
      </c>
      <c r="H38" s="87" t="s">
        <v>763</v>
      </c>
      <c r="I38" s="88" t="s">
        <v>722</v>
      </c>
      <c r="J38" s="89"/>
      <c r="K38" s="90"/>
      <c r="L38" s="91" t="s">
        <v>113</v>
      </c>
      <c r="M38" s="88" t="s">
        <v>1175</v>
      </c>
      <c r="N38" s="88" t="s">
        <v>46</v>
      </c>
      <c r="O38" s="88" t="s">
        <v>56</v>
      </c>
      <c r="P38" s="88" t="s">
        <v>58</v>
      </c>
    </row>
    <row r="39" spans="1:16" ht="56.25" x14ac:dyDescent="0.2">
      <c r="A39" s="69" t="s">
        <v>48</v>
      </c>
      <c r="B39" s="70">
        <v>72</v>
      </c>
      <c r="C39" s="70">
        <v>143</v>
      </c>
      <c r="D39" s="70">
        <v>42</v>
      </c>
      <c r="E39" s="70">
        <v>72</v>
      </c>
      <c r="F39" s="73" t="s">
        <v>114</v>
      </c>
      <c r="G39" s="73" t="s">
        <v>115</v>
      </c>
      <c r="H39" s="73" t="s">
        <v>764</v>
      </c>
      <c r="I39" s="60" t="s">
        <v>46</v>
      </c>
      <c r="J39" s="61"/>
      <c r="K39" s="63"/>
      <c r="L39" s="62"/>
      <c r="M39" s="60" t="s">
        <v>1162</v>
      </c>
      <c r="N39" s="60" t="s">
        <v>46</v>
      </c>
      <c r="O39" s="60" t="s">
        <v>46</v>
      </c>
      <c r="P39" s="59"/>
    </row>
    <row r="40" spans="1:16" ht="90" x14ac:dyDescent="0.2">
      <c r="A40" s="69" t="s">
        <v>48</v>
      </c>
      <c r="B40" s="70">
        <v>83</v>
      </c>
      <c r="C40" s="70">
        <v>165</v>
      </c>
      <c r="D40" s="70">
        <v>44</v>
      </c>
      <c r="E40" s="70">
        <v>83</v>
      </c>
      <c r="F40" s="75" t="s">
        <v>116</v>
      </c>
      <c r="G40" s="75" t="s">
        <v>117</v>
      </c>
      <c r="H40" s="75" t="s">
        <v>765</v>
      </c>
      <c r="I40" s="76" t="s">
        <v>716</v>
      </c>
      <c r="J40" s="77"/>
      <c r="K40" s="80"/>
      <c r="L40" s="76"/>
      <c r="M40" s="76" t="s">
        <v>1162</v>
      </c>
      <c r="N40" s="76" t="s">
        <v>46</v>
      </c>
      <c r="O40" s="76" t="s">
        <v>53</v>
      </c>
      <c r="P40" s="79" t="s">
        <v>54</v>
      </c>
    </row>
    <row r="41" spans="1:16" ht="78.75" collapsed="1" x14ac:dyDescent="0.2">
      <c r="A41" s="85" t="s">
        <v>43</v>
      </c>
      <c r="B41" s="86">
        <v>331</v>
      </c>
      <c r="C41" s="86">
        <v>136</v>
      </c>
      <c r="D41" s="86">
        <v>45</v>
      </c>
      <c r="E41" s="86">
        <v>23</v>
      </c>
      <c r="F41" s="87" t="s">
        <v>118</v>
      </c>
      <c r="G41" s="87" t="s">
        <v>119</v>
      </c>
      <c r="H41" s="87" t="s">
        <v>766</v>
      </c>
      <c r="I41" s="88" t="s">
        <v>46</v>
      </c>
      <c r="J41" s="89"/>
      <c r="K41" s="90"/>
      <c r="L41" s="88" t="s">
        <v>103</v>
      </c>
      <c r="M41" s="88" t="s">
        <v>1176</v>
      </c>
      <c r="N41" s="88" t="s">
        <v>46</v>
      </c>
      <c r="O41" s="88" t="s">
        <v>46</v>
      </c>
      <c r="P41" s="88"/>
    </row>
    <row r="42" spans="1:16" ht="56.25" x14ac:dyDescent="0.2">
      <c r="A42" s="69" t="s">
        <v>48</v>
      </c>
      <c r="B42" s="70">
        <v>68</v>
      </c>
      <c r="C42" s="70">
        <v>135</v>
      </c>
      <c r="D42" s="70">
        <v>46</v>
      </c>
      <c r="E42" s="70">
        <v>68</v>
      </c>
      <c r="F42" s="75" t="s">
        <v>114</v>
      </c>
      <c r="G42" s="75" t="s">
        <v>120</v>
      </c>
      <c r="H42" s="75" t="s">
        <v>767</v>
      </c>
      <c r="I42" s="76" t="s">
        <v>46</v>
      </c>
      <c r="J42" s="77"/>
      <c r="K42" s="80"/>
      <c r="L42" s="78"/>
      <c r="M42" s="76" t="s">
        <v>1162</v>
      </c>
      <c r="N42" s="76" t="s">
        <v>46</v>
      </c>
      <c r="O42" s="76" t="s">
        <v>46</v>
      </c>
      <c r="P42" s="79"/>
    </row>
    <row r="43" spans="1:16" ht="112.5" collapsed="1" x14ac:dyDescent="0.2">
      <c r="A43" s="85" t="s">
        <v>43</v>
      </c>
      <c r="B43" s="86">
        <v>332</v>
      </c>
      <c r="C43" s="86">
        <v>138</v>
      </c>
      <c r="D43" s="86">
        <v>47</v>
      </c>
      <c r="E43" s="86">
        <v>24</v>
      </c>
      <c r="F43" s="87" t="s">
        <v>118</v>
      </c>
      <c r="G43" s="87" t="s">
        <v>121</v>
      </c>
      <c r="H43" s="87" t="s">
        <v>768</v>
      </c>
      <c r="I43" s="88" t="s">
        <v>46</v>
      </c>
      <c r="J43" s="89"/>
      <c r="K43" s="90"/>
      <c r="L43" s="91" t="s">
        <v>103</v>
      </c>
      <c r="M43" s="88" t="s">
        <v>1177</v>
      </c>
      <c r="N43" s="88" t="s">
        <v>46</v>
      </c>
      <c r="O43" s="88" t="s">
        <v>46</v>
      </c>
      <c r="P43" s="88"/>
    </row>
    <row r="44" spans="1:16" ht="157.5" x14ac:dyDescent="0.2">
      <c r="A44" s="69" t="s">
        <v>48</v>
      </c>
      <c r="B44" s="70">
        <v>69</v>
      </c>
      <c r="C44" s="70">
        <v>137</v>
      </c>
      <c r="D44" s="70">
        <v>48</v>
      </c>
      <c r="E44" s="70">
        <v>69</v>
      </c>
      <c r="F44" s="75" t="s">
        <v>114</v>
      </c>
      <c r="G44" s="75" t="s">
        <v>122</v>
      </c>
      <c r="H44" s="75" t="s">
        <v>769</v>
      </c>
      <c r="I44" s="76" t="s">
        <v>46</v>
      </c>
      <c r="J44" s="77"/>
      <c r="K44" s="80"/>
      <c r="L44" s="76"/>
      <c r="M44" s="76" t="s">
        <v>1162</v>
      </c>
      <c r="N44" s="76" t="s">
        <v>46</v>
      </c>
      <c r="O44" s="76" t="s">
        <v>46</v>
      </c>
      <c r="P44" s="79"/>
    </row>
    <row r="45" spans="1:16" ht="78.75" collapsed="1" x14ac:dyDescent="0.2">
      <c r="A45" s="85" t="s">
        <v>43</v>
      </c>
      <c r="B45" s="86">
        <v>333</v>
      </c>
      <c r="C45" s="86">
        <v>140</v>
      </c>
      <c r="D45" s="86">
        <v>49</v>
      </c>
      <c r="E45" s="86">
        <v>25</v>
      </c>
      <c r="F45" s="87" t="s">
        <v>118</v>
      </c>
      <c r="G45" s="87" t="s">
        <v>123</v>
      </c>
      <c r="H45" s="87" t="s">
        <v>770</v>
      </c>
      <c r="I45" s="88" t="s">
        <v>46</v>
      </c>
      <c r="J45" s="89"/>
      <c r="K45" s="90"/>
      <c r="L45" s="88" t="s">
        <v>124</v>
      </c>
      <c r="M45" s="88" t="s">
        <v>1178</v>
      </c>
      <c r="N45" s="88" t="s">
        <v>46</v>
      </c>
      <c r="O45" s="88" t="s">
        <v>46</v>
      </c>
      <c r="P45" s="88"/>
    </row>
    <row r="46" spans="1:16" ht="56.25" x14ac:dyDescent="0.2">
      <c r="A46" s="69" t="s">
        <v>48</v>
      </c>
      <c r="B46" s="70">
        <v>70</v>
      </c>
      <c r="C46" s="70">
        <v>139</v>
      </c>
      <c r="D46" s="70">
        <v>50</v>
      </c>
      <c r="E46" s="70">
        <v>70</v>
      </c>
      <c r="F46" s="75" t="s">
        <v>114</v>
      </c>
      <c r="G46" s="75" t="s">
        <v>125</v>
      </c>
      <c r="H46" s="75" t="s">
        <v>771</v>
      </c>
      <c r="I46" s="76" t="s">
        <v>46</v>
      </c>
      <c r="J46" s="77"/>
      <c r="K46" s="80"/>
      <c r="L46" s="78"/>
      <c r="M46" s="76" t="s">
        <v>1162</v>
      </c>
      <c r="N46" s="76" t="s">
        <v>46</v>
      </c>
      <c r="O46" s="76" t="s">
        <v>46</v>
      </c>
      <c r="P46" s="79"/>
    </row>
    <row r="47" spans="1:16" ht="157.5" collapsed="1" x14ac:dyDescent="0.2">
      <c r="A47" s="85" t="s">
        <v>43</v>
      </c>
      <c r="B47" s="86">
        <v>334</v>
      </c>
      <c r="C47" s="86">
        <v>142</v>
      </c>
      <c r="D47" s="86">
        <v>51</v>
      </c>
      <c r="E47" s="86">
        <v>26</v>
      </c>
      <c r="F47" s="87" t="s">
        <v>118</v>
      </c>
      <c r="G47" s="87" t="s">
        <v>126</v>
      </c>
      <c r="H47" s="87" t="s">
        <v>772</v>
      </c>
      <c r="I47" s="88" t="s">
        <v>46</v>
      </c>
      <c r="J47" s="89"/>
      <c r="K47" s="90"/>
      <c r="L47" s="91" t="s">
        <v>47</v>
      </c>
      <c r="M47" s="88" t="s">
        <v>1179</v>
      </c>
      <c r="N47" s="88" t="s">
        <v>46</v>
      </c>
      <c r="O47" s="88" t="s">
        <v>46</v>
      </c>
      <c r="P47" s="88"/>
    </row>
    <row r="48" spans="1:16" ht="168.75" x14ac:dyDescent="0.2">
      <c r="A48" s="69" t="s">
        <v>48</v>
      </c>
      <c r="B48" s="70">
        <v>71</v>
      </c>
      <c r="C48" s="70">
        <v>141</v>
      </c>
      <c r="D48" s="70">
        <v>52</v>
      </c>
      <c r="E48" s="70">
        <v>71</v>
      </c>
      <c r="F48" s="75" t="s">
        <v>114</v>
      </c>
      <c r="G48" s="75" t="s">
        <v>127</v>
      </c>
      <c r="H48" s="75" t="s">
        <v>773</v>
      </c>
      <c r="I48" s="76" t="s">
        <v>46</v>
      </c>
      <c r="J48" s="77"/>
      <c r="K48" s="80"/>
      <c r="L48" s="76"/>
      <c r="M48" s="76" t="s">
        <v>1162</v>
      </c>
      <c r="N48" s="76" t="s">
        <v>46</v>
      </c>
      <c r="O48" s="76" t="s">
        <v>46</v>
      </c>
      <c r="P48" s="79"/>
    </row>
    <row r="49" spans="1:16" ht="202.5" collapsed="1" x14ac:dyDescent="0.2">
      <c r="A49" s="85" t="s">
        <v>43</v>
      </c>
      <c r="B49" s="86">
        <v>336</v>
      </c>
      <c r="C49" s="86">
        <v>146</v>
      </c>
      <c r="D49" s="86">
        <v>53</v>
      </c>
      <c r="E49" s="86">
        <v>27</v>
      </c>
      <c r="F49" s="87" t="s">
        <v>128</v>
      </c>
      <c r="G49" s="87" t="s">
        <v>129</v>
      </c>
      <c r="H49" s="87" t="s">
        <v>774</v>
      </c>
      <c r="I49" s="88" t="s">
        <v>46</v>
      </c>
      <c r="J49" s="89"/>
      <c r="K49" s="90"/>
      <c r="L49" s="88" t="s">
        <v>47</v>
      </c>
      <c r="M49" s="88" t="s">
        <v>1180</v>
      </c>
      <c r="N49" s="88" t="s">
        <v>46</v>
      </c>
      <c r="O49" s="88" t="s">
        <v>46</v>
      </c>
      <c r="P49" s="88"/>
    </row>
    <row r="50" spans="1:16" ht="56.25" x14ac:dyDescent="0.2">
      <c r="A50" s="69" t="s">
        <v>48</v>
      </c>
      <c r="B50" s="70">
        <v>73</v>
      </c>
      <c r="C50" s="70">
        <v>145</v>
      </c>
      <c r="D50" s="70">
        <v>54</v>
      </c>
      <c r="E50" s="70">
        <v>73</v>
      </c>
      <c r="F50" s="75" t="s">
        <v>130</v>
      </c>
      <c r="G50" s="75" t="s">
        <v>131</v>
      </c>
      <c r="H50" s="75" t="s">
        <v>775</v>
      </c>
      <c r="I50" s="76" t="s">
        <v>716</v>
      </c>
      <c r="J50" s="77"/>
      <c r="K50" s="80"/>
      <c r="L50" s="78"/>
      <c r="M50" s="76" t="s">
        <v>1162</v>
      </c>
      <c r="N50" s="76" t="s">
        <v>46</v>
      </c>
      <c r="O50" s="76" t="s">
        <v>53</v>
      </c>
      <c r="P50" s="79" t="s">
        <v>54</v>
      </c>
    </row>
    <row r="51" spans="1:16" ht="409.5" collapsed="1" x14ac:dyDescent="0.2">
      <c r="A51" s="85" t="s">
        <v>43</v>
      </c>
      <c r="B51" s="86">
        <v>337</v>
      </c>
      <c r="C51" s="86">
        <v>148</v>
      </c>
      <c r="D51" s="86">
        <v>55</v>
      </c>
      <c r="E51" s="86">
        <v>28</v>
      </c>
      <c r="F51" s="87" t="s">
        <v>128</v>
      </c>
      <c r="G51" s="87" t="s">
        <v>132</v>
      </c>
      <c r="H51" s="87" t="s">
        <v>776</v>
      </c>
      <c r="I51" s="88" t="s">
        <v>655</v>
      </c>
      <c r="J51" s="89"/>
      <c r="K51" s="90"/>
      <c r="L51" s="91" t="s">
        <v>113</v>
      </c>
      <c r="M51" s="88" t="s">
        <v>1181</v>
      </c>
      <c r="N51" s="88" t="s">
        <v>46</v>
      </c>
      <c r="O51" s="88" t="s">
        <v>56</v>
      </c>
      <c r="P51" s="88"/>
    </row>
    <row r="52" spans="1:16" ht="101.25" x14ac:dyDescent="0.2">
      <c r="A52" s="69" t="s">
        <v>48</v>
      </c>
      <c r="B52" s="70">
        <v>74</v>
      </c>
      <c r="C52" s="70">
        <v>147</v>
      </c>
      <c r="D52" s="70">
        <v>56</v>
      </c>
      <c r="E52" s="70">
        <v>74</v>
      </c>
      <c r="F52" s="73" t="s">
        <v>130</v>
      </c>
      <c r="G52" s="73" t="s">
        <v>133</v>
      </c>
      <c r="H52" s="73" t="s">
        <v>777</v>
      </c>
      <c r="I52" s="60" t="s">
        <v>716</v>
      </c>
      <c r="J52" s="61"/>
      <c r="K52" s="63"/>
      <c r="L52" s="62"/>
      <c r="M52" s="60" t="s">
        <v>1162</v>
      </c>
      <c r="N52" s="60" t="s">
        <v>46</v>
      </c>
      <c r="O52" s="60" t="s">
        <v>53</v>
      </c>
      <c r="P52" s="59" t="s">
        <v>54</v>
      </c>
    </row>
    <row r="53" spans="1:16" ht="56.25" x14ac:dyDescent="0.2">
      <c r="A53" s="69" t="s">
        <v>48</v>
      </c>
      <c r="B53" s="70">
        <v>75</v>
      </c>
      <c r="C53" s="70">
        <v>149</v>
      </c>
      <c r="D53" s="70">
        <v>58</v>
      </c>
      <c r="E53" s="70">
        <v>75</v>
      </c>
      <c r="F53" s="75" t="s">
        <v>130</v>
      </c>
      <c r="G53" s="75" t="s">
        <v>135</v>
      </c>
      <c r="H53" s="75" t="s">
        <v>778</v>
      </c>
      <c r="I53" s="76" t="s">
        <v>716</v>
      </c>
      <c r="J53" s="77"/>
      <c r="K53" s="80"/>
      <c r="L53" s="76"/>
      <c r="M53" s="76" t="s">
        <v>1162</v>
      </c>
      <c r="N53" s="76" t="s">
        <v>46</v>
      </c>
      <c r="O53" s="76" t="s">
        <v>53</v>
      </c>
      <c r="P53" s="79" t="s">
        <v>54</v>
      </c>
    </row>
    <row r="54" spans="1:16" ht="292.5" collapsed="1" x14ac:dyDescent="0.2">
      <c r="A54" s="85" t="s">
        <v>43</v>
      </c>
      <c r="B54" s="86">
        <v>327</v>
      </c>
      <c r="C54" s="86">
        <v>128</v>
      </c>
      <c r="D54" s="86">
        <v>59</v>
      </c>
      <c r="E54" s="86">
        <v>30</v>
      </c>
      <c r="F54" s="87" t="s">
        <v>136</v>
      </c>
      <c r="G54" s="87" t="s">
        <v>137</v>
      </c>
      <c r="H54" s="87" t="s">
        <v>779</v>
      </c>
      <c r="I54" s="88" t="s">
        <v>46</v>
      </c>
      <c r="J54" s="89"/>
      <c r="K54" s="90"/>
      <c r="L54" s="88" t="s">
        <v>138</v>
      </c>
      <c r="M54" s="88" t="s">
        <v>1182</v>
      </c>
      <c r="N54" s="88" t="s">
        <v>46</v>
      </c>
      <c r="O54" s="88" t="s">
        <v>46</v>
      </c>
      <c r="P54" s="88"/>
    </row>
    <row r="55" spans="1:16" ht="123.75" x14ac:dyDescent="0.2">
      <c r="A55" s="69" t="s">
        <v>48</v>
      </c>
      <c r="B55" s="70">
        <v>64</v>
      </c>
      <c r="C55" s="70">
        <v>127</v>
      </c>
      <c r="D55" s="70">
        <v>60</v>
      </c>
      <c r="E55" s="70">
        <v>64</v>
      </c>
      <c r="F55" s="75" t="s">
        <v>139</v>
      </c>
      <c r="G55" s="75" t="s">
        <v>140</v>
      </c>
      <c r="H55" s="75" t="s">
        <v>780</v>
      </c>
      <c r="I55" s="76" t="s">
        <v>716</v>
      </c>
      <c r="J55" s="77"/>
      <c r="K55" s="80"/>
      <c r="L55" s="78"/>
      <c r="M55" s="76" t="s">
        <v>1162</v>
      </c>
      <c r="N55" s="76" t="s">
        <v>46</v>
      </c>
      <c r="O55" s="76" t="s">
        <v>53</v>
      </c>
      <c r="P55" s="79" t="s">
        <v>54</v>
      </c>
    </row>
    <row r="56" spans="1:16" ht="225" collapsed="1" x14ac:dyDescent="0.2">
      <c r="A56" s="85" t="s">
        <v>43</v>
      </c>
      <c r="B56" s="86">
        <v>325</v>
      </c>
      <c r="C56" s="86">
        <v>124</v>
      </c>
      <c r="D56" s="86">
        <v>61</v>
      </c>
      <c r="E56" s="86">
        <v>31</v>
      </c>
      <c r="F56" s="87" t="s">
        <v>141</v>
      </c>
      <c r="G56" s="87" t="s">
        <v>142</v>
      </c>
      <c r="H56" s="87" t="s">
        <v>781</v>
      </c>
      <c r="I56" s="88" t="s">
        <v>46</v>
      </c>
      <c r="J56" s="89"/>
      <c r="K56" s="90"/>
      <c r="L56" s="88" t="s">
        <v>57</v>
      </c>
      <c r="M56" s="88" t="s">
        <v>1183</v>
      </c>
      <c r="N56" s="88" t="s">
        <v>46</v>
      </c>
      <c r="O56" s="88" t="s">
        <v>46</v>
      </c>
      <c r="P56" s="88"/>
    </row>
    <row r="57" spans="1:16" ht="112.5" x14ac:dyDescent="0.2">
      <c r="A57" s="69" t="s">
        <v>48</v>
      </c>
      <c r="B57" s="70">
        <v>62</v>
      </c>
      <c r="C57" s="70">
        <v>123</v>
      </c>
      <c r="D57" s="70">
        <v>62</v>
      </c>
      <c r="E57" s="70">
        <v>62</v>
      </c>
      <c r="F57" s="75" t="s">
        <v>143</v>
      </c>
      <c r="G57" s="75" t="s">
        <v>144</v>
      </c>
      <c r="H57" s="75" t="s">
        <v>782</v>
      </c>
      <c r="I57" s="76" t="s">
        <v>716</v>
      </c>
      <c r="J57" s="77"/>
      <c r="K57" s="80"/>
      <c r="L57" s="78"/>
      <c r="M57" s="76" t="s">
        <v>1162</v>
      </c>
      <c r="N57" s="76" t="s">
        <v>46</v>
      </c>
      <c r="O57" s="76" t="s">
        <v>53</v>
      </c>
      <c r="P57" s="79" t="s">
        <v>54</v>
      </c>
    </row>
    <row r="58" spans="1:16" ht="135" collapsed="1" x14ac:dyDescent="0.2">
      <c r="A58" s="85" t="s">
        <v>43</v>
      </c>
      <c r="B58" s="86">
        <v>326</v>
      </c>
      <c r="C58" s="86">
        <v>126</v>
      </c>
      <c r="D58" s="86">
        <v>63</v>
      </c>
      <c r="E58" s="86">
        <v>32</v>
      </c>
      <c r="F58" s="87" t="s">
        <v>141</v>
      </c>
      <c r="G58" s="87" t="s">
        <v>145</v>
      </c>
      <c r="H58" s="87" t="s">
        <v>783</v>
      </c>
      <c r="I58" s="88" t="s">
        <v>724</v>
      </c>
      <c r="J58" s="89"/>
      <c r="K58" s="90"/>
      <c r="L58" s="88" t="s">
        <v>146</v>
      </c>
      <c r="M58" s="88" t="s">
        <v>1184</v>
      </c>
      <c r="N58" s="88" t="s">
        <v>46</v>
      </c>
      <c r="O58" s="88" t="s">
        <v>68</v>
      </c>
      <c r="P58" s="88" t="s">
        <v>69</v>
      </c>
    </row>
    <row r="59" spans="1:16" ht="56.25" x14ac:dyDescent="0.2">
      <c r="A59" s="69" t="s">
        <v>48</v>
      </c>
      <c r="B59" s="70">
        <v>63</v>
      </c>
      <c r="C59" s="70">
        <v>125</v>
      </c>
      <c r="D59" s="70">
        <v>64</v>
      </c>
      <c r="E59" s="70">
        <v>63</v>
      </c>
      <c r="F59" s="75" t="s">
        <v>73</v>
      </c>
      <c r="G59" s="75" t="s">
        <v>73</v>
      </c>
      <c r="H59" s="75" t="s">
        <v>742</v>
      </c>
      <c r="I59" s="81" t="s">
        <v>717</v>
      </c>
      <c r="J59" s="82" t="s">
        <v>62</v>
      </c>
      <c r="K59" s="81"/>
      <c r="L59" s="81"/>
      <c r="M59" s="81" t="s">
        <v>1162</v>
      </c>
      <c r="N59" s="81" t="s">
        <v>74</v>
      </c>
      <c r="O59" s="81" t="s">
        <v>74</v>
      </c>
      <c r="P59" s="83"/>
    </row>
    <row r="60" spans="1:16" ht="213.75" collapsed="1" x14ac:dyDescent="0.2">
      <c r="A60" s="85" t="s">
        <v>43</v>
      </c>
      <c r="B60" s="86">
        <v>344</v>
      </c>
      <c r="C60" s="86">
        <v>162</v>
      </c>
      <c r="D60" s="86">
        <v>65</v>
      </c>
      <c r="E60" s="86">
        <v>33</v>
      </c>
      <c r="F60" s="87" t="s">
        <v>147</v>
      </c>
      <c r="G60" s="87" t="s">
        <v>148</v>
      </c>
      <c r="H60" s="87" t="s">
        <v>784</v>
      </c>
      <c r="I60" s="88" t="s">
        <v>655</v>
      </c>
      <c r="J60" s="89"/>
      <c r="K60" s="90"/>
      <c r="L60" s="91" t="s">
        <v>149</v>
      </c>
      <c r="M60" s="88" t="s">
        <v>1185</v>
      </c>
      <c r="N60" s="88" t="s">
        <v>46</v>
      </c>
      <c r="O60" s="88" t="s">
        <v>56</v>
      </c>
      <c r="P60" s="88" t="s">
        <v>150</v>
      </c>
    </row>
    <row r="61" spans="1:16" ht="67.5" x14ac:dyDescent="0.2">
      <c r="A61" s="69" t="s">
        <v>48</v>
      </c>
      <c r="B61" s="70">
        <v>81</v>
      </c>
      <c r="C61" s="70">
        <v>161</v>
      </c>
      <c r="D61" s="70">
        <v>66</v>
      </c>
      <c r="E61" s="70">
        <v>81</v>
      </c>
      <c r="F61" s="73" t="s">
        <v>99</v>
      </c>
      <c r="G61" s="73" t="s">
        <v>151</v>
      </c>
      <c r="H61" s="73" t="s">
        <v>785</v>
      </c>
      <c r="I61" s="60" t="s">
        <v>46</v>
      </c>
      <c r="J61" s="61"/>
      <c r="K61" s="63"/>
      <c r="L61" s="60"/>
      <c r="M61" s="60" t="s">
        <v>1162</v>
      </c>
      <c r="N61" s="60" t="s">
        <v>46</v>
      </c>
      <c r="O61" s="60" t="s">
        <v>46</v>
      </c>
      <c r="P61" s="59"/>
    </row>
    <row r="62" spans="1:16" ht="56.25" x14ac:dyDescent="0.2">
      <c r="A62" s="69" t="s">
        <v>48</v>
      </c>
      <c r="B62" s="70">
        <v>82</v>
      </c>
      <c r="C62" s="70">
        <v>163</v>
      </c>
      <c r="D62" s="70">
        <v>68</v>
      </c>
      <c r="E62" s="70">
        <v>82</v>
      </c>
      <c r="F62" s="73" t="s">
        <v>99</v>
      </c>
      <c r="G62" s="73" t="s">
        <v>152</v>
      </c>
      <c r="H62" s="73" t="s">
        <v>786</v>
      </c>
      <c r="I62" s="60" t="s">
        <v>46</v>
      </c>
      <c r="J62" s="61"/>
      <c r="K62" s="63"/>
      <c r="L62" s="62"/>
      <c r="M62" s="60" t="s">
        <v>1162</v>
      </c>
      <c r="N62" s="60" t="s">
        <v>46</v>
      </c>
      <c r="O62" s="60" t="s">
        <v>46</v>
      </c>
      <c r="P62" s="59"/>
    </row>
    <row r="63" spans="1:16" ht="90" x14ac:dyDescent="0.2">
      <c r="A63" s="69" t="s">
        <v>48</v>
      </c>
      <c r="B63" s="70">
        <v>236</v>
      </c>
      <c r="C63" s="70">
        <v>471</v>
      </c>
      <c r="D63" s="70">
        <v>70</v>
      </c>
      <c r="E63" s="70">
        <v>236</v>
      </c>
      <c r="F63" s="75" t="s">
        <v>153</v>
      </c>
      <c r="G63" s="75" t="s">
        <v>154</v>
      </c>
      <c r="H63" s="75" t="s">
        <v>787</v>
      </c>
      <c r="I63" s="76" t="s">
        <v>46</v>
      </c>
      <c r="J63" s="77"/>
      <c r="K63" s="80"/>
      <c r="L63" s="76"/>
      <c r="M63" s="76" t="s">
        <v>1162</v>
      </c>
      <c r="N63" s="76" t="s">
        <v>46</v>
      </c>
      <c r="O63" s="76" t="s">
        <v>46</v>
      </c>
      <c r="P63" s="79"/>
    </row>
    <row r="64" spans="1:16" ht="101.25" collapsed="1" x14ac:dyDescent="0.2">
      <c r="A64" s="85" t="s">
        <v>43</v>
      </c>
      <c r="B64" s="86">
        <v>395</v>
      </c>
      <c r="C64" s="86">
        <v>268</v>
      </c>
      <c r="D64" s="86">
        <v>71</v>
      </c>
      <c r="E64" s="86">
        <v>36</v>
      </c>
      <c r="F64" s="87" t="s">
        <v>155</v>
      </c>
      <c r="G64" s="87" t="s">
        <v>156</v>
      </c>
      <c r="H64" s="87" t="s">
        <v>788</v>
      </c>
      <c r="I64" s="88" t="s">
        <v>722</v>
      </c>
      <c r="J64" s="89"/>
      <c r="K64" s="90"/>
      <c r="L64" s="88" t="s">
        <v>157</v>
      </c>
      <c r="M64" s="88" t="s">
        <v>1186</v>
      </c>
      <c r="N64" s="88" t="s">
        <v>46</v>
      </c>
      <c r="O64" s="88" t="s">
        <v>56</v>
      </c>
      <c r="P64" s="88" t="s">
        <v>58</v>
      </c>
    </row>
    <row r="65" spans="1:16" ht="112.5" x14ac:dyDescent="0.2">
      <c r="A65" s="69" t="s">
        <v>48</v>
      </c>
      <c r="B65" s="70">
        <v>132</v>
      </c>
      <c r="C65" s="70">
        <v>267</v>
      </c>
      <c r="D65" s="70">
        <v>72</v>
      </c>
      <c r="E65" s="70">
        <v>132</v>
      </c>
      <c r="F65" s="73" t="s">
        <v>158</v>
      </c>
      <c r="G65" s="73" t="s">
        <v>159</v>
      </c>
      <c r="H65" s="73" t="s">
        <v>789</v>
      </c>
      <c r="I65" s="60" t="s">
        <v>46</v>
      </c>
      <c r="J65" s="61"/>
      <c r="K65" s="63"/>
      <c r="L65" s="62"/>
      <c r="M65" s="60" t="s">
        <v>1162</v>
      </c>
      <c r="N65" s="60" t="s">
        <v>46</v>
      </c>
      <c r="O65" s="60" t="s">
        <v>46</v>
      </c>
      <c r="P65" s="59"/>
    </row>
    <row r="66" spans="1:16" ht="101.25" x14ac:dyDescent="0.2">
      <c r="A66" s="69" t="s">
        <v>48</v>
      </c>
      <c r="B66" s="70">
        <v>168</v>
      </c>
      <c r="C66" s="70">
        <v>339</v>
      </c>
      <c r="D66" s="70">
        <v>74</v>
      </c>
      <c r="E66" s="70">
        <v>168</v>
      </c>
      <c r="F66" s="73" t="s">
        <v>160</v>
      </c>
      <c r="G66" s="73" t="s">
        <v>161</v>
      </c>
      <c r="H66" s="73" t="s">
        <v>790</v>
      </c>
      <c r="I66" s="60" t="s">
        <v>46</v>
      </c>
      <c r="J66" s="61"/>
      <c r="K66" s="63"/>
      <c r="L66" s="60"/>
      <c r="M66" s="60" t="s">
        <v>1162</v>
      </c>
      <c r="N66" s="60" t="s">
        <v>46</v>
      </c>
      <c r="O66" s="60" t="s">
        <v>46</v>
      </c>
      <c r="P66" s="59"/>
    </row>
    <row r="67" spans="1:16" ht="90" x14ac:dyDescent="0.2">
      <c r="A67" s="69" t="s">
        <v>48</v>
      </c>
      <c r="B67" s="70">
        <v>212</v>
      </c>
      <c r="C67" s="70">
        <v>423</v>
      </c>
      <c r="D67" s="70">
        <v>76</v>
      </c>
      <c r="E67" s="70">
        <v>212</v>
      </c>
      <c r="F67" s="73" t="s">
        <v>162</v>
      </c>
      <c r="G67" s="73" t="s">
        <v>163</v>
      </c>
      <c r="H67" s="73" t="s">
        <v>791</v>
      </c>
      <c r="I67" s="60" t="s">
        <v>716</v>
      </c>
      <c r="J67" s="61"/>
      <c r="K67" s="63"/>
      <c r="L67" s="60"/>
      <c r="M67" s="60" t="s">
        <v>1162</v>
      </c>
      <c r="N67" s="60" t="s">
        <v>46</v>
      </c>
      <c r="O67" s="60" t="s">
        <v>53</v>
      </c>
      <c r="P67" s="59" t="s">
        <v>54</v>
      </c>
    </row>
    <row r="68" spans="1:16" ht="56.25" x14ac:dyDescent="0.2">
      <c r="A68" s="69" t="s">
        <v>48</v>
      </c>
      <c r="B68" s="70">
        <v>246</v>
      </c>
      <c r="C68" s="70">
        <v>491</v>
      </c>
      <c r="D68" s="70">
        <v>78</v>
      </c>
      <c r="E68" s="70">
        <v>246</v>
      </c>
      <c r="F68" s="75" t="s">
        <v>164</v>
      </c>
      <c r="G68" s="75" t="s">
        <v>165</v>
      </c>
      <c r="H68" s="75" t="s">
        <v>792</v>
      </c>
      <c r="I68" s="76" t="s">
        <v>46</v>
      </c>
      <c r="J68" s="77"/>
      <c r="K68" s="80"/>
      <c r="L68" s="76"/>
      <c r="M68" s="76" t="s">
        <v>1162</v>
      </c>
      <c r="N68" s="76" t="s">
        <v>46</v>
      </c>
      <c r="O68" s="76" t="s">
        <v>46</v>
      </c>
      <c r="P68" s="79"/>
    </row>
    <row r="69" spans="1:16" ht="225" collapsed="1" x14ac:dyDescent="0.2">
      <c r="A69" s="85" t="s">
        <v>43</v>
      </c>
      <c r="B69" s="86">
        <v>460</v>
      </c>
      <c r="C69" s="86">
        <v>398</v>
      </c>
      <c r="D69" s="86">
        <v>79</v>
      </c>
      <c r="E69" s="86">
        <v>40</v>
      </c>
      <c r="F69" s="87" t="s">
        <v>166</v>
      </c>
      <c r="G69" s="87" t="s">
        <v>167</v>
      </c>
      <c r="H69" s="87" t="s">
        <v>793</v>
      </c>
      <c r="I69" s="88" t="s">
        <v>722</v>
      </c>
      <c r="J69" s="89"/>
      <c r="K69" s="90"/>
      <c r="L69" s="88" t="s">
        <v>168</v>
      </c>
      <c r="M69" s="88" t="s">
        <v>1187</v>
      </c>
      <c r="N69" s="88" t="s">
        <v>46</v>
      </c>
      <c r="O69" s="88" t="s">
        <v>56</v>
      </c>
      <c r="P69" s="88" t="s">
        <v>58</v>
      </c>
    </row>
    <row r="70" spans="1:16" ht="202.5" x14ac:dyDescent="0.2">
      <c r="A70" s="69" t="s">
        <v>48</v>
      </c>
      <c r="B70" s="70">
        <v>197</v>
      </c>
      <c r="C70" s="70">
        <v>397</v>
      </c>
      <c r="D70" s="70">
        <v>80</v>
      </c>
      <c r="E70" s="70">
        <v>197</v>
      </c>
      <c r="F70" s="73" t="s">
        <v>169</v>
      </c>
      <c r="G70" s="73" t="s">
        <v>170</v>
      </c>
      <c r="H70" s="73" t="s">
        <v>794</v>
      </c>
      <c r="I70" s="60" t="s">
        <v>46</v>
      </c>
      <c r="J70" s="61"/>
      <c r="K70" s="63"/>
      <c r="L70" s="60"/>
      <c r="M70" s="60" t="s">
        <v>1162</v>
      </c>
      <c r="N70" s="60" t="s">
        <v>46</v>
      </c>
      <c r="O70" s="60" t="s">
        <v>46</v>
      </c>
      <c r="P70" s="59"/>
    </row>
    <row r="71" spans="1:16" ht="123.75" x14ac:dyDescent="0.2">
      <c r="A71" s="69" t="s">
        <v>48</v>
      </c>
      <c r="B71" s="70">
        <v>198</v>
      </c>
      <c r="C71" s="70">
        <v>399</v>
      </c>
      <c r="D71" s="70">
        <v>82</v>
      </c>
      <c r="E71" s="70">
        <v>198</v>
      </c>
      <c r="F71" s="73" t="s">
        <v>169</v>
      </c>
      <c r="G71" s="73" t="s">
        <v>171</v>
      </c>
      <c r="H71" s="73" t="s">
        <v>795</v>
      </c>
      <c r="I71" s="60" t="s">
        <v>719</v>
      </c>
      <c r="J71" s="61"/>
      <c r="K71" s="63"/>
      <c r="L71" s="60"/>
      <c r="M71" s="60" t="s">
        <v>1162</v>
      </c>
      <c r="N71" s="60" t="s">
        <v>106</v>
      </c>
      <c r="O71" s="60" t="s">
        <v>106</v>
      </c>
      <c r="P71" s="59"/>
    </row>
    <row r="72" spans="1:16" ht="56.25" x14ac:dyDescent="0.2">
      <c r="A72" s="69" t="s">
        <v>48</v>
      </c>
      <c r="B72" s="70">
        <v>199</v>
      </c>
      <c r="C72" s="70">
        <v>401</v>
      </c>
      <c r="D72" s="70">
        <v>84</v>
      </c>
      <c r="E72" s="70">
        <v>199</v>
      </c>
      <c r="F72" s="75" t="s">
        <v>169</v>
      </c>
      <c r="G72" s="75" t="s">
        <v>172</v>
      </c>
      <c r="H72" s="75" t="s">
        <v>796</v>
      </c>
      <c r="I72" s="76" t="s">
        <v>720</v>
      </c>
      <c r="J72" s="77"/>
      <c r="K72" s="80"/>
      <c r="L72" s="76"/>
      <c r="M72" s="76" t="s">
        <v>1162</v>
      </c>
      <c r="N72" s="76" t="s">
        <v>173</v>
      </c>
      <c r="O72" s="76" t="s">
        <v>173</v>
      </c>
      <c r="P72" s="79"/>
    </row>
    <row r="73" spans="1:16" ht="67.5" collapsed="1" x14ac:dyDescent="0.2">
      <c r="A73" s="85" t="s">
        <v>43</v>
      </c>
      <c r="B73" s="86">
        <v>463</v>
      </c>
      <c r="C73" s="86">
        <v>404</v>
      </c>
      <c r="D73" s="86">
        <v>85</v>
      </c>
      <c r="E73" s="86">
        <v>43</v>
      </c>
      <c r="F73" s="87" t="s">
        <v>166</v>
      </c>
      <c r="G73" s="87" t="s">
        <v>174</v>
      </c>
      <c r="H73" s="87" t="s">
        <v>797</v>
      </c>
      <c r="I73" s="88" t="s">
        <v>46</v>
      </c>
      <c r="J73" s="89"/>
      <c r="K73" s="90"/>
      <c r="L73" s="88" t="s">
        <v>175</v>
      </c>
      <c r="M73" s="88" t="s">
        <v>1188</v>
      </c>
      <c r="N73" s="88" t="s">
        <v>46</v>
      </c>
      <c r="O73" s="88" t="s">
        <v>46</v>
      </c>
      <c r="P73" s="88"/>
    </row>
    <row r="74" spans="1:16" ht="56.25" x14ac:dyDescent="0.2">
      <c r="A74" s="69" t="s">
        <v>48</v>
      </c>
      <c r="B74" s="70">
        <v>200</v>
      </c>
      <c r="C74" s="70">
        <v>403</v>
      </c>
      <c r="D74" s="70">
        <v>86</v>
      </c>
      <c r="E74" s="70">
        <v>200</v>
      </c>
      <c r="F74" s="75" t="s">
        <v>169</v>
      </c>
      <c r="G74" s="75" t="s">
        <v>176</v>
      </c>
      <c r="H74" s="75" t="s">
        <v>798</v>
      </c>
      <c r="I74" s="76" t="s">
        <v>46</v>
      </c>
      <c r="J74" s="77"/>
      <c r="K74" s="80"/>
      <c r="L74" s="76"/>
      <c r="M74" s="76" t="s">
        <v>1162</v>
      </c>
      <c r="N74" s="76" t="s">
        <v>46</v>
      </c>
      <c r="O74" s="76" t="s">
        <v>46</v>
      </c>
      <c r="P74" s="79"/>
    </row>
    <row r="75" spans="1:16" ht="67.5" collapsed="1" x14ac:dyDescent="0.2">
      <c r="A75" s="85" t="s">
        <v>43</v>
      </c>
      <c r="B75" s="86">
        <v>484</v>
      </c>
      <c r="C75" s="86">
        <v>442</v>
      </c>
      <c r="D75" s="86">
        <v>87</v>
      </c>
      <c r="E75" s="86">
        <v>44</v>
      </c>
      <c r="F75" s="87" t="s">
        <v>166</v>
      </c>
      <c r="G75" s="87" t="s">
        <v>177</v>
      </c>
      <c r="H75" s="87" t="s">
        <v>799</v>
      </c>
      <c r="I75" s="88" t="s">
        <v>46</v>
      </c>
      <c r="J75" s="89"/>
      <c r="K75" s="90"/>
      <c r="L75" s="91" t="s">
        <v>178</v>
      </c>
      <c r="M75" s="88" t="s">
        <v>1189</v>
      </c>
      <c r="N75" s="88" t="s">
        <v>46</v>
      </c>
      <c r="O75" s="88" t="s">
        <v>46</v>
      </c>
      <c r="P75" s="88"/>
    </row>
    <row r="76" spans="1:16" ht="56.25" x14ac:dyDescent="0.2">
      <c r="A76" s="69" t="s">
        <v>48</v>
      </c>
      <c r="B76" s="70">
        <v>221</v>
      </c>
      <c r="C76" s="70">
        <v>441</v>
      </c>
      <c r="D76" s="70">
        <v>88</v>
      </c>
      <c r="E76" s="70">
        <v>221</v>
      </c>
      <c r="F76" s="75" t="s">
        <v>179</v>
      </c>
      <c r="G76" s="75" t="s">
        <v>180</v>
      </c>
      <c r="H76" s="75" t="s">
        <v>800</v>
      </c>
      <c r="I76" s="76" t="s">
        <v>46</v>
      </c>
      <c r="J76" s="77"/>
      <c r="K76" s="80"/>
      <c r="L76" s="76"/>
      <c r="M76" s="76" t="s">
        <v>1162</v>
      </c>
      <c r="N76" s="76" t="s">
        <v>46</v>
      </c>
      <c r="O76" s="76" t="s">
        <v>46</v>
      </c>
      <c r="P76" s="79"/>
    </row>
    <row r="77" spans="1:16" ht="157.5" collapsed="1" x14ac:dyDescent="0.2">
      <c r="A77" s="85" t="s">
        <v>43</v>
      </c>
      <c r="B77" s="86">
        <v>339</v>
      </c>
      <c r="C77" s="86">
        <v>152</v>
      </c>
      <c r="D77" s="86">
        <v>89</v>
      </c>
      <c r="E77" s="86">
        <v>45</v>
      </c>
      <c r="F77" s="87" t="s">
        <v>181</v>
      </c>
      <c r="G77" s="87" t="s">
        <v>182</v>
      </c>
      <c r="H77" s="87" t="s">
        <v>801</v>
      </c>
      <c r="I77" s="88" t="s">
        <v>46</v>
      </c>
      <c r="J77" s="89"/>
      <c r="K77" s="90"/>
      <c r="L77" s="91" t="s">
        <v>57</v>
      </c>
      <c r="M77" s="88" t="s">
        <v>1190</v>
      </c>
      <c r="N77" s="88" t="s">
        <v>46</v>
      </c>
      <c r="O77" s="88" t="s">
        <v>46</v>
      </c>
      <c r="P77" s="88"/>
    </row>
    <row r="78" spans="1:16" ht="123.75" x14ac:dyDescent="0.2">
      <c r="A78" s="69" t="s">
        <v>48</v>
      </c>
      <c r="B78" s="70">
        <v>76</v>
      </c>
      <c r="C78" s="70">
        <v>151</v>
      </c>
      <c r="D78" s="70">
        <v>90</v>
      </c>
      <c r="E78" s="70">
        <v>76</v>
      </c>
      <c r="F78" s="75" t="s">
        <v>183</v>
      </c>
      <c r="G78" s="75" t="s">
        <v>184</v>
      </c>
      <c r="H78" s="75" t="s">
        <v>802</v>
      </c>
      <c r="I78" s="76" t="s">
        <v>716</v>
      </c>
      <c r="J78" s="77"/>
      <c r="K78" s="80"/>
      <c r="L78" s="76"/>
      <c r="M78" s="76" t="s">
        <v>1162</v>
      </c>
      <c r="N78" s="76" t="s">
        <v>46</v>
      </c>
      <c r="O78" s="76" t="s">
        <v>53</v>
      </c>
      <c r="P78" s="79" t="s">
        <v>54</v>
      </c>
    </row>
    <row r="79" spans="1:16" ht="123.75" collapsed="1" x14ac:dyDescent="0.2">
      <c r="A79" s="85" t="s">
        <v>43</v>
      </c>
      <c r="B79" s="86">
        <v>328</v>
      </c>
      <c r="C79" s="86">
        <v>130</v>
      </c>
      <c r="D79" s="86">
        <v>91</v>
      </c>
      <c r="E79" s="86">
        <v>46</v>
      </c>
      <c r="F79" s="87" t="s">
        <v>185</v>
      </c>
      <c r="G79" s="87" t="s">
        <v>186</v>
      </c>
      <c r="H79" s="87" t="s">
        <v>803</v>
      </c>
      <c r="I79" s="88" t="s">
        <v>46</v>
      </c>
      <c r="J79" s="89"/>
      <c r="K79" s="90"/>
      <c r="L79" s="88" t="s">
        <v>187</v>
      </c>
      <c r="M79" s="88" t="s">
        <v>1191</v>
      </c>
      <c r="N79" s="88" t="s">
        <v>46</v>
      </c>
      <c r="O79" s="88" t="s">
        <v>46</v>
      </c>
      <c r="P79" s="88"/>
    </row>
    <row r="80" spans="1:16" ht="78.75" x14ac:dyDescent="0.2">
      <c r="A80" s="69" t="s">
        <v>48</v>
      </c>
      <c r="B80" s="70">
        <v>65</v>
      </c>
      <c r="C80" s="70">
        <v>129</v>
      </c>
      <c r="D80" s="70">
        <v>92</v>
      </c>
      <c r="E80" s="70">
        <v>65</v>
      </c>
      <c r="F80" s="75" t="s">
        <v>188</v>
      </c>
      <c r="G80" s="75" t="s">
        <v>189</v>
      </c>
      <c r="H80" s="75" t="s">
        <v>804</v>
      </c>
      <c r="I80" s="76" t="s">
        <v>46</v>
      </c>
      <c r="J80" s="77"/>
      <c r="K80" s="80"/>
      <c r="L80" s="76"/>
      <c r="M80" s="76" t="s">
        <v>1162</v>
      </c>
      <c r="N80" s="76" t="s">
        <v>46</v>
      </c>
      <c r="O80" s="76" t="s">
        <v>46</v>
      </c>
      <c r="P80" s="79"/>
    </row>
    <row r="81" spans="1:16" ht="112.5" collapsed="1" x14ac:dyDescent="0.2">
      <c r="A81" s="85" t="s">
        <v>43</v>
      </c>
      <c r="B81" s="86">
        <v>340</v>
      </c>
      <c r="C81" s="86">
        <v>154</v>
      </c>
      <c r="D81" s="86">
        <v>93</v>
      </c>
      <c r="E81" s="86">
        <v>47</v>
      </c>
      <c r="F81" s="87" t="s">
        <v>190</v>
      </c>
      <c r="G81" s="87" t="s">
        <v>191</v>
      </c>
      <c r="H81" s="87" t="s">
        <v>805</v>
      </c>
      <c r="I81" s="88" t="s">
        <v>722</v>
      </c>
      <c r="J81" s="89"/>
      <c r="K81" s="90"/>
      <c r="L81" s="88" t="s">
        <v>57</v>
      </c>
      <c r="M81" s="88" t="s">
        <v>1192</v>
      </c>
      <c r="N81" s="88" t="s">
        <v>46</v>
      </c>
      <c r="O81" s="88" t="s">
        <v>56</v>
      </c>
      <c r="P81" s="88" t="s">
        <v>58</v>
      </c>
    </row>
    <row r="82" spans="1:16" ht="56.25" x14ac:dyDescent="0.2">
      <c r="A82" s="69" t="s">
        <v>48</v>
      </c>
      <c r="B82" s="70">
        <v>77</v>
      </c>
      <c r="C82" s="70">
        <v>153</v>
      </c>
      <c r="D82" s="70">
        <v>94</v>
      </c>
      <c r="E82" s="70">
        <v>77</v>
      </c>
      <c r="F82" s="73" t="s">
        <v>192</v>
      </c>
      <c r="G82" s="73" t="s">
        <v>193</v>
      </c>
      <c r="H82" s="73" t="s">
        <v>806</v>
      </c>
      <c r="I82" s="60" t="s">
        <v>46</v>
      </c>
      <c r="J82" s="61"/>
      <c r="K82" s="63"/>
      <c r="L82" s="62"/>
      <c r="M82" s="60" t="s">
        <v>1162</v>
      </c>
      <c r="N82" s="60" t="s">
        <v>46</v>
      </c>
      <c r="O82" s="60" t="s">
        <v>46</v>
      </c>
      <c r="P82" s="59"/>
    </row>
    <row r="83" spans="1:16" ht="56.25" x14ac:dyDescent="0.2">
      <c r="A83" s="69" t="s">
        <v>48</v>
      </c>
      <c r="B83" s="70">
        <v>78</v>
      </c>
      <c r="C83" s="70">
        <v>155</v>
      </c>
      <c r="D83" s="70">
        <v>96</v>
      </c>
      <c r="E83" s="70">
        <v>78</v>
      </c>
      <c r="F83" s="75" t="s">
        <v>192</v>
      </c>
      <c r="G83" s="75" t="s">
        <v>194</v>
      </c>
      <c r="H83" s="75" t="s">
        <v>807</v>
      </c>
      <c r="I83" s="76" t="s">
        <v>46</v>
      </c>
      <c r="J83" s="77"/>
      <c r="K83" s="80"/>
      <c r="L83" s="76"/>
      <c r="M83" s="76" t="s">
        <v>1162</v>
      </c>
      <c r="N83" s="76" t="s">
        <v>46</v>
      </c>
      <c r="O83" s="76" t="s">
        <v>46</v>
      </c>
      <c r="P83" s="79"/>
    </row>
    <row r="84" spans="1:16" ht="135" collapsed="1" x14ac:dyDescent="0.2">
      <c r="A84" s="85" t="s">
        <v>43</v>
      </c>
      <c r="B84" s="86">
        <v>330</v>
      </c>
      <c r="C84" s="86">
        <v>134</v>
      </c>
      <c r="D84" s="86">
        <v>97</v>
      </c>
      <c r="E84" s="86">
        <v>49</v>
      </c>
      <c r="F84" s="87" t="s">
        <v>195</v>
      </c>
      <c r="G84" s="87" t="s">
        <v>196</v>
      </c>
      <c r="H84" s="87" t="s">
        <v>808</v>
      </c>
      <c r="I84" s="88" t="s">
        <v>46</v>
      </c>
      <c r="J84" s="89"/>
      <c r="K84" s="90"/>
      <c r="L84" s="91" t="s">
        <v>175</v>
      </c>
      <c r="M84" s="88" t="s">
        <v>1193</v>
      </c>
      <c r="N84" s="88" t="s">
        <v>46</v>
      </c>
      <c r="O84" s="88" t="s">
        <v>46</v>
      </c>
      <c r="P84" s="88"/>
    </row>
    <row r="85" spans="1:16" ht="168.75" x14ac:dyDescent="0.2">
      <c r="A85" s="69" t="s">
        <v>48</v>
      </c>
      <c r="B85" s="70">
        <v>67</v>
      </c>
      <c r="C85" s="70">
        <v>133</v>
      </c>
      <c r="D85" s="70">
        <v>98</v>
      </c>
      <c r="E85" s="70">
        <v>67</v>
      </c>
      <c r="F85" s="75" t="s">
        <v>197</v>
      </c>
      <c r="G85" s="75" t="s">
        <v>198</v>
      </c>
      <c r="H85" s="75" t="s">
        <v>809</v>
      </c>
      <c r="I85" s="76" t="s">
        <v>46</v>
      </c>
      <c r="J85" s="77"/>
      <c r="K85" s="80"/>
      <c r="L85" s="76"/>
      <c r="M85" s="76" t="s">
        <v>1162</v>
      </c>
      <c r="N85" s="76" t="s">
        <v>46</v>
      </c>
      <c r="O85" s="76" t="s">
        <v>46</v>
      </c>
      <c r="P85" s="79"/>
    </row>
    <row r="86" spans="1:16" ht="191.25" collapsed="1" x14ac:dyDescent="0.2">
      <c r="A86" s="85" t="s">
        <v>43</v>
      </c>
      <c r="B86" s="86">
        <v>329</v>
      </c>
      <c r="C86" s="86">
        <v>132</v>
      </c>
      <c r="D86" s="86">
        <v>99</v>
      </c>
      <c r="E86" s="86">
        <v>50</v>
      </c>
      <c r="F86" s="87" t="s">
        <v>199</v>
      </c>
      <c r="G86" s="87" t="s">
        <v>200</v>
      </c>
      <c r="H86" s="87" t="s">
        <v>810</v>
      </c>
      <c r="I86" s="88" t="s">
        <v>46</v>
      </c>
      <c r="J86" s="89"/>
      <c r="K86" s="90"/>
      <c r="L86" s="88" t="s">
        <v>157</v>
      </c>
      <c r="M86" s="88" t="s">
        <v>1194</v>
      </c>
      <c r="N86" s="88" t="s">
        <v>46</v>
      </c>
      <c r="O86" s="88" t="s">
        <v>46</v>
      </c>
      <c r="P86" s="88"/>
    </row>
    <row r="87" spans="1:16" ht="168.75" x14ac:dyDescent="0.2">
      <c r="A87" s="69" t="s">
        <v>48</v>
      </c>
      <c r="B87" s="70">
        <v>66</v>
      </c>
      <c r="C87" s="70">
        <v>131</v>
      </c>
      <c r="D87" s="70">
        <v>100</v>
      </c>
      <c r="E87" s="70">
        <v>66</v>
      </c>
      <c r="F87" s="75" t="s">
        <v>201</v>
      </c>
      <c r="G87" s="75" t="s">
        <v>202</v>
      </c>
      <c r="H87" s="75" t="s">
        <v>811</v>
      </c>
      <c r="I87" s="76" t="s">
        <v>46</v>
      </c>
      <c r="J87" s="77"/>
      <c r="K87" s="80"/>
      <c r="L87" s="76"/>
      <c r="M87" s="76" t="s">
        <v>1162</v>
      </c>
      <c r="N87" s="76" t="s">
        <v>46</v>
      </c>
      <c r="O87" s="76" t="s">
        <v>46</v>
      </c>
      <c r="P87" s="79"/>
    </row>
    <row r="88" spans="1:16" ht="337.5" collapsed="1" x14ac:dyDescent="0.2">
      <c r="A88" s="85" t="s">
        <v>43</v>
      </c>
      <c r="B88" s="86">
        <v>277</v>
      </c>
      <c r="C88" s="86">
        <v>28</v>
      </c>
      <c r="D88" s="86">
        <v>101</v>
      </c>
      <c r="E88" s="86">
        <v>51</v>
      </c>
      <c r="F88" s="87" t="s">
        <v>203</v>
      </c>
      <c r="G88" s="87" t="s">
        <v>204</v>
      </c>
      <c r="H88" s="87" t="s">
        <v>812</v>
      </c>
      <c r="I88" s="88" t="s">
        <v>722</v>
      </c>
      <c r="J88" s="89"/>
      <c r="K88" s="90"/>
      <c r="L88" s="88" t="s">
        <v>205</v>
      </c>
      <c r="M88" s="88" t="s">
        <v>1195</v>
      </c>
      <c r="N88" s="88" t="s">
        <v>46</v>
      </c>
      <c r="O88" s="88" t="s">
        <v>56</v>
      </c>
      <c r="P88" s="88" t="s">
        <v>58</v>
      </c>
    </row>
    <row r="89" spans="1:16" ht="67.5" x14ac:dyDescent="0.2">
      <c r="A89" s="69" t="s">
        <v>48</v>
      </c>
      <c r="B89" s="70">
        <v>14</v>
      </c>
      <c r="C89" s="70">
        <v>27</v>
      </c>
      <c r="D89" s="70">
        <v>102</v>
      </c>
      <c r="E89" s="70">
        <v>14</v>
      </c>
      <c r="F89" s="73" t="s">
        <v>206</v>
      </c>
      <c r="G89" s="73" t="s">
        <v>207</v>
      </c>
      <c r="H89" s="73" t="s">
        <v>813</v>
      </c>
      <c r="I89" s="60" t="s">
        <v>716</v>
      </c>
      <c r="J89" s="61"/>
      <c r="K89" s="63"/>
      <c r="L89" s="62"/>
      <c r="M89" s="60" t="s">
        <v>1162</v>
      </c>
      <c r="N89" s="60" t="s">
        <v>46</v>
      </c>
      <c r="O89" s="60" t="s">
        <v>53</v>
      </c>
      <c r="P89" s="59" t="s">
        <v>54</v>
      </c>
    </row>
    <row r="90" spans="1:16" ht="157.5" x14ac:dyDescent="0.2">
      <c r="A90" s="69" t="s">
        <v>48</v>
      </c>
      <c r="B90" s="70">
        <v>215</v>
      </c>
      <c r="C90" s="70">
        <v>429</v>
      </c>
      <c r="D90" s="70">
        <v>104</v>
      </c>
      <c r="E90" s="70">
        <v>215</v>
      </c>
      <c r="F90" s="75" t="s">
        <v>179</v>
      </c>
      <c r="G90" s="75" t="s">
        <v>208</v>
      </c>
      <c r="H90" s="75" t="s">
        <v>814</v>
      </c>
      <c r="I90" s="76" t="s">
        <v>716</v>
      </c>
      <c r="J90" s="77"/>
      <c r="K90" s="80"/>
      <c r="L90" s="76"/>
      <c r="M90" s="76" t="s">
        <v>1162</v>
      </c>
      <c r="N90" s="76" t="s">
        <v>46</v>
      </c>
      <c r="O90" s="76" t="s">
        <v>53</v>
      </c>
      <c r="P90" s="79" t="s">
        <v>54</v>
      </c>
    </row>
    <row r="91" spans="1:16" ht="157.5" collapsed="1" x14ac:dyDescent="0.2">
      <c r="A91" s="85" t="s">
        <v>43</v>
      </c>
      <c r="B91" s="86">
        <v>278</v>
      </c>
      <c r="C91" s="86">
        <v>30</v>
      </c>
      <c r="D91" s="86">
        <v>105</v>
      </c>
      <c r="E91" s="86">
        <v>53</v>
      </c>
      <c r="F91" s="87" t="s">
        <v>203</v>
      </c>
      <c r="G91" s="87" t="s">
        <v>209</v>
      </c>
      <c r="H91" s="87" t="s">
        <v>815</v>
      </c>
      <c r="I91" s="88" t="s">
        <v>722</v>
      </c>
      <c r="J91" s="89"/>
      <c r="K91" s="90"/>
      <c r="L91" s="88" t="s">
        <v>210</v>
      </c>
      <c r="M91" s="88" t="s">
        <v>1196</v>
      </c>
      <c r="N91" s="88" t="s">
        <v>46</v>
      </c>
      <c r="O91" s="88" t="s">
        <v>56</v>
      </c>
      <c r="P91" s="88" t="s">
        <v>58</v>
      </c>
    </row>
    <row r="92" spans="1:16" ht="191.25" x14ac:dyDescent="0.2">
      <c r="A92" s="69" t="s">
        <v>48</v>
      </c>
      <c r="B92" s="70">
        <v>15</v>
      </c>
      <c r="C92" s="70">
        <v>29</v>
      </c>
      <c r="D92" s="70">
        <v>106</v>
      </c>
      <c r="E92" s="70">
        <v>15</v>
      </c>
      <c r="F92" s="73" t="s">
        <v>206</v>
      </c>
      <c r="G92" s="73" t="s">
        <v>211</v>
      </c>
      <c r="H92" s="73" t="s">
        <v>816</v>
      </c>
      <c r="I92" s="60" t="s">
        <v>46</v>
      </c>
      <c r="J92" s="61"/>
      <c r="K92" s="63"/>
      <c r="L92" s="60"/>
      <c r="M92" s="60" t="s">
        <v>1162</v>
      </c>
      <c r="N92" s="60" t="s">
        <v>46</v>
      </c>
      <c r="O92" s="60" t="s">
        <v>46</v>
      </c>
      <c r="P92" s="59"/>
    </row>
    <row r="93" spans="1:16" ht="56.25" x14ac:dyDescent="0.2">
      <c r="A93" s="69" t="s">
        <v>48</v>
      </c>
      <c r="B93" s="70">
        <v>17</v>
      </c>
      <c r="C93" s="70">
        <v>33</v>
      </c>
      <c r="D93" s="70">
        <v>108</v>
      </c>
      <c r="E93" s="70">
        <v>17</v>
      </c>
      <c r="F93" s="73" t="s">
        <v>206</v>
      </c>
      <c r="G93" s="73" t="s">
        <v>212</v>
      </c>
      <c r="H93" s="73" t="s">
        <v>817</v>
      </c>
      <c r="I93" s="60" t="s">
        <v>716</v>
      </c>
      <c r="J93" s="61"/>
      <c r="K93" s="63"/>
      <c r="L93" s="60"/>
      <c r="M93" s="60" t="s">
        <v>1162</v>
      </c>
      <c r="N93" s="60" t="s">
        <v>46</v>
      </c>
      <c r="O93" s="60" t="s">
        <v>53</v>
      </c>
      <c r="P93" s="59" t="s">
        <v>54</v>
      </c>
    </row>
    <row r="94" spans="1:16" ht="123.75" x14ac:dyDescent="0.2">
      <c r="A94" s="69" t="s">
        <v>48</v>
      </c>
      <c r="B94" s="70">
        <v>216</v>
      </c>
      <c r="C94" s="70">
        <v>431</v>
      </c>
      <c r="D94" s="70">
        <v>110</v>
      </c>
      <c r="E94" s="70">
        <v>216</v>
      </c>
      <c r="F94" s="73" t="s">
        <v>179</v>
      </c>
      <c r="G94" s="73" t="s">
        <v>213</v>
      </c>
      <c r="H94" s="73" t="s">
        <v>818</v>
      </c>
      <c r="I94" s="60" t="s">
        <v>46</v>
      </c>
      <c r="J94" s="61"/>
      <c r="K94" s="63"/>
      <c r="L94" s="60"/>
      <c r="M94" s="60" t="s">
        <v>1162</v>
      </c>
      <c r="N94" s="60" t="s">
        <v>46</v>
      </c>
      <c r="O94" s="60" t="s">
        <v>46</v>
      </c>
      <c r="P94" s="59"/>
    </row>
    <row r="95" spans="1:16" ht="123.75" x14ac:dyDescent="0.2">
      <c r="A95" s="69" t="s">
        <v>48</v>
      </c>
      <c r="B95" s="70">
        <v>217</v>
      </c>
      <c r="C95" s="70">
        <v>433</v>
      </c>
      <c r="D95" s="70">
        <v>112</v>
      </c>
      <c r="E95" s="70">
        <v>217</v>
      </c>
      <c r="F95" s="73" t="s">
        <v>179</v>
      </c>
      <c r="G95" s="73" t="s">
        <v>214</v>
      </c>
      <c r="H95" s="73" t="s">
        <v>819</v>
      </c>
      <c r="I95" s="60" t="s">
        <v>716</v>
      </c>
      <c r="J95" s="61"/>
      <c r="K95" s="63"/>
      <c r="L95" s="60"/>
      <c r="M95" s="60" t="s">
        <v>1162</v>
      </c>
      <c r="N95" s="60" t="s">
        <v>46</v>
      </c>
      <c r="O95" s="60" t="s">
        <v>53</v>
      </c>
      <c r="P95" s="59" t="s">
        <v>54</v>
      </c>
    </row>
    <row r="96" spans="1:16" ht="90" x14ac:dyDescent="0.2">
      <c r="A96" s="69" t="s">
        <v>48</v>
      </c>
      <c r="B96" s="70">
        <v>219</v>
      </c>
      <c r="C96" s="70">
        <v>437</v>
      </c>
      <c r="D96" s="70">
        <v>114</v>
      </c>
      <c r="E96" s="70">
        <v>219</v>
      </c>
      <c r="F96" s="75" t="s">
        <v>179</v>
      </c>
      <c r="G96" s="75" t="s">
        <v>215</v>
      </c>
      <c r="H96" s="75" t="s">
        <v>820</v>
      </c>
      <c r="I96" s="76" t="s">
        <v>46</v>
      </c>
      <c r="J96" s="77"/>
      <c r="K96" s="80"/>
      <c r="L96" s="76"/>
      <c r="M96" s="76" t="s">
        <v>1162</v>
      </c>
      <c r="N96" s="76" t="s">
        <v>46</v>
      </c>
      <c r="O96" s="76" t="s">
        <v>46</v>
      </c>
      <c r="P96" s="79"/>
    </row>
    <row r="97" spans="1:16" ht="135" collapsed="1" x14ac:dyDescent="0.2">
      <c r="A97" s="85" t="s">
        <v>43</v>
      </c>
      <c r="B97" s="86">
        <v>279</v>
      </c>
      <c r="C97" s="86">
        <v>32</v>
      </c>
      <c r="D97" s="86">
        <v>115</v>
      </c>
      <c r="E97" s="86">
        <v>58</v>
      </c>
      <c r="F97" s="87" t="s">
        <v>203</v>
      </c>
      <c r="G97" s="87" t="s">
        <v>216</v>
      </c>
      <c r="H97" s="87" t="s">
        <v>821</v>
      </c>
      <c r="I97" s="88" t="s">
        <v>722</v>
      </c>
      <c r="J97" s="89"/>
      <c r="K97" s="90"/>
      <c r="L97" s="88" t="s">
        <v>91</v>
      </c>
      <c r="M97" s="88" t="s">
        <v>1197</v>
      </c>
      <c r="N97" s="88" t="s">
        <v>46</v>
      </c>
      <c r="O97" s="88" t="s">
        <v>56</v>
      </c>
      <c r="P97" s="88" t="s">
        <v>58</v>
      </c>
    </row>
    <row r="98" spans="1:16" ht="78.75" x14ac:dyDescent="0.2">
      <c r="A98" s="69" t="s">
        <v>48</v>
      </c>
      <c r="B98" s="70">
        <v>16</v>
      </c>
      <c r="C98" s="70">
        <v>31</v>
      </c>
      <c r="D98" s="70">
        <v>116</v>
      </c>
      <c r="E98" s="70">
        <v>16</v>
      </c>
      <c r="F98" s="73" t="s">
        <v>206</v>
      </c>
      <c r="G98" s="73" t="s">
        <v>217</v>
      </c>
      <c r="H98" s="73" t="s">
        <v>822</v>
      </c>
      <c r="I98" s="60" t="s">
        <v>46</v>
      </c>
      <c r="J98" s="61"/>
      <c r="K98" s="63"/>
      <c r="L98" s="62"/>
      <c r="M98" s="60" t="s">
        <v>1162</v>
      </c>
      <c r="N98" s="60" t="s">
        <v>46</v>
      </c>
      <c r="O98" s="60" t="s">
        <v>46</v>
      </c>
      <c r="P98" s="59"/>
    </row>
    <row r="99" spans="1:16" ht="78.75" x14ac:dyDescent="0.2">
      <c r="A99" s="69" t="s">
        <v>48</v>
      </c>
      <c r="B99" s="70">
        <v>218</v>
      </c>
      <c r="C99" s="70">
        <v>435</v>
      </c>
      <c r="D99" s="70">
        <v>118</v>
      </c>
      <c r="E99" s="70">
        <v>218</v>
      </c>
      <c r="F99" s="75" t="s">
        <v>179</v>
      </c>
      <c r="G99" s="75" t="s">
        <v>218</v>
      </c>
      <c r="H99" s="75" t="s">
        <v>823</v>
      </c>
      <c r="I99" s="76" t="s">
        <v>46</v>
      </c>
      <c r="J99" s="77"/>
      <c r="K99" s="80"/>
      <c r="L99" s="76"/>
      <c r="M99" s="76" t="s">
        <v>1162</v>
      </c>
      <c r="N99" s="76" t="s">
        <v>46</v>
      </c>
      <c r="O99" s="76" t="s">
        <v>46</v>
      </c>
      <c r="P99" s="79"/>
    </row>
    <row r="100" spans="1:16" ht="90" collapsed="1" x14ac:dyDescent="0.2">
      <c r="A100" s="85" t="s">
        <v>43</v>
      </c>
      <c r="B100" s="86">
        <v>483</v>
      </c>
      <c r="C100" s="86">
        <v>440</v>
      </c>
      <c r="D100" s="86">
        <v>119</v>
      </c>
      <c r="E100" s="86">
        <v>60</v>
      </c>
      <c r="F100" s="87" t="s">
        <v>203</v>
      </c>
      <c r="G100" s="87" t="s">
        <v>219</v>
      </c>
      <c r="H100" s="87" t="s">
        <v>824</v>
      </c>
      <c r="I100" s="88" t="s">
        <v>655</v>
      </c>
      <c r="J100" s="89"/>
      <c r="K100" s="90"/>
      <c r="L100" s="91" t="s">
        <v>220</v>
      </c>
      <c r="M100" s="88" t="s">
        <v>1198</v>
      </c>
      <c r="N100" s="88" t="s">
        <v>46</v>
      </c>
      <c r="O100" s="88" t="s">
        <v>46</v>
      </c>
      <c r="P100" s="88" t="s">
        <v>61</v>
      </c>
    </row>
    <row r="101" spans="1:16" ht="67.5" x14ac:dyDescent="0.2">
      <c r="A101" s="69" t="s">
        <v>48</v>
      </c>
      <c r="B101" s="70">
        <v>220</v>
      </c>
      <c r="C101" s="70">
        <v>439</v>
      </c>
      <c r="D101" s="70">
        <v>120</v>
      </c>
      <c r="E101" s="70">
        <v>220</v>
      </c>
      <c r="F101" s="75" t="s">
        <v>179</v>
      </c>
      <c r="G101" s="75" t="s">
        <v>221</v>
      </c>
      <c r="H101" s="75" t="s">
        <v>825</v>
      </c>
      <c r="I101" s="76" t="s">
        <v>46</v>
      </c>
      <c r="J101" s="77"/>
      <c r="K101" s="80"/>
      <c r="L101" s="76"/>
      <c r="M101" s="76" t="s">
        <v>1162</v>
      </c>
      <c r="N101" s="76" t="s">
        <v>46</v>
      </c>
      <c r="O101" s="76" t="s">
        <v>46</v>
      </c>
      <c r="P101" s="79"/>
    </row>
    <row r="102" spans="1:16" ht="123.75" collapsed="1" x14ac:dyDescent="0.2">
      <c r="A102" s="85" t="s">
        <v>43</v>
      </c>
      <c r="B102" s="86">
        <v>486</v>
      </c>
      <c r="C102" s="86">
        <v>446</v>
      </c>
      <c r="D102" s="86">
        <v>121</v>
      </c>
      <c r="E102" s="86">
        <v>61</v>
      </c>
      <c r="F102" s="87" t="s">
        <v>203</v>
      </c>
      <c r="G102" s="87" t="s">
        <v>222</v>
      </c>
      <c r="H102" s="87" t="s">
        <v>826</v>
      </c>
      <c r="I102" s="88" t="s">
        <v>46</v>
      </c>
      <c r="J102" s="89"/>
      <c r="K102" s="90"/>
      <c r="L102" s="91" t="s">
        <v>220</v>
      </c>
      <c r="M102" s="88" t="s">
        <v>1199</v>
      </c>
      <c r="N102" s="88" t="s">
        <v>46</v>
      </c>
      <c r="O102" s="88" t="s">
        <v>46</v>
      </c>
      <c r="P102" s="88"/>
    </row>
    <row r="103" spans="1:16" ht="90" x14ac:dyDescent="0.2">
      <c r="A103" s="69" t="s">
        <v>48</v>
      </c>
      <c r="B103" s="70">
        <v>223</v>
      </c>
      <c r="C103" s="70">
        <v>445</v>
      </c>
      <c r="D103" s="70">
        <v>122</v>
      </c>
      <c r="E103" s="70">
        <v>223</v>
      </c>
      <c r="F103" s="75" t="s">
        <v>223</v>
      </c>
      <c r="G103" s="75" t="s">
        <v>224</v>
      </c>
      <c r="H103" s="75" t="s">
        <v>827</v>
      </c>
      <c r="I103" s="76" t="s">
        <v>46</v>
      </c>
      <c r="J103" s="77"/>
      <c r="K103" s="80"/>
      <c r="L103" s="76"/>
      <c r="M103" s="76" t="s">
        <v>1162</v>
      </c>
      <c r="N103" s="76" t="s">
        <v>46</v>
      </c>
      <c r="O103" s="76" t="s">
        <v>46</v>
      </c>
      <c r="P103" s="79"/>
    </row>
    <row r="104" spans="1:16" ht="180" collapsed="1" x14ac:dyDescent="0.2">
      <c r="A104" s="85" t="s">
        <v>43</v>
      </c>
      <c r="B104" s="86">
        <v>485</v>
      </c>
      <c r="C104" s="86">
        <v>444</v>
      </c>
      <c r="D104" s="86">
        <v>123</v>
      </c>
      <c r="E104" s="86">
        <v>62</v>
      </c>
      <c r="F104" s="87" t="s">
        <v>203</v>
      </c>
      <c r="G104" s="87" t="s">
        <v>225</v>
      </c>
      <c r="H104" s="87" t="s">
        <v>828</v>
      </c>
      <c r="I104" s="88" t="s">
        <v>722</v>
      </c>
      <c r="J104" s="89"/>
      <c r="K104" s="90"/>
      <c r="L104" s="88" t="s">
        <v>220</v>
      </c>
      <c r="M104" s="88" t="s">
        <v>1200</v>
      </c>
      <c r="N104" s="88" t="s">
        <v>46</v>
      </c>
      <c r="O104" s="88" t="s">
        <v>56</v>
      </c>
      <c r="P104" s="88" t="s">
        <v>58</v>
      </c>
    </row>
    <row r="105" spans="1:16" ht="146.25" x14ac:dyDescent="0.2">
      <c r="A105" s="69" t="s">
        <v>48</v>
      </c>
      <c r="B105" s="70">
        <v>222</v>
      </c>
      <c r="C105" s="70">
        <v>443</v>
      </c>
      <c r="D105" s="70">
        <v>124</v>
      </c>
      <c r="E105" s="70">
        <v>222</v>
      </c>
      <c r="F105" s="73" t="s">
        <v>223</v>
      </c>
      <c r="G105" s="73" t="s">
        <v>226</v>
      </c>
      <c r="H105" s="73" t="s">
        <v>829</v>
      </c>
      <c r="I105" s="60" t="s">
        <v>716</v>
      </c>
      <c r="J105" s="61"/>
      <c r="K105" s="63"/>
      <c r="L105" s="60"/>
      <c r="M105" s="60" t="s">
        <v>1162</v>
      </c>
      <c r="N105" s="60" t="s">
        <v>46</v>
      </c>
      <c r="O105" s="60" t="s">
        <v>53</v>
      </c>
      <c r="P105" s="59" t="s">
        <v>54</v>
      </c>
    </row>
    <row r="106" spans="1:16" ht="112.5" x14ac:dyDescent="0.2">
      <c r="A106" s="69" t="s">
        <v>48</v>
      </c>
      <c r="B106" s="70">
        <v>224</v>
      </c>
      <c r="C106" s="70">
        <v>447</v>
      </c>
      <c r="D106" s="70">
        <v>126</v>
      </c>
      <c r="E106" s="70">
        <v>224</v>
      </c>
      <c r="F106" s="75" t="s">
        <v>223</v>
      </c>
      <c r="G106" s="75" t="s">
        <v>227</v>
      </c>
      <c r="H106" s="75" t="s">
        <v>830</v>
      </c>
      <c r="I106" s="76" t="s">
        <v>46</v>
      </c>
      <c r="J106" s="77"/>
      <c r="K106" s="80"/>
      <c r="L106" s="76"/>
      <c r="M106" s="76" t="s">
        <v>1162</v>
      </c>
      <c r="N106" s="76" t="s">
        <v>46</v>
      </c>
      <c r="O106" s="76" t="s">
        <v>46</v>
      </c>
      <c r="P106" s="79"/>
    </row>
    <row r="107" spans="1:16" ht="67.5" collapsed="1" x14ac:dyDescent="0.2">
      <c r="A107" s="85" t="s">
        <v>43</v>
      </c>
      <c r="B107" s="86">
        <v>477</v>
      </c>
      <c r="C107" s="86">
        <v>428</v>
      </c>
      <c r="D107" s="86">
        <v>127</v>
      </c>
      <c r="E107" s="86">
        <v>64</v>
      </c>
      <c r="F107" s="87" t="s">
        <v>203</v>
      </c>
      <c r="G107" s="87" t="s">
        <v>228</v>
      </c>
      <c r="H107" s="87" t="s">
        <v>831</v>
      </c>
      <c r="I107" s="88" t="s">
        <v>46</v>
      </c>
      <c r="J107" s="89"/>
      <c r="K107" s="90"/>
      <c r="L107" s="88" t="s">
        <v>175</v>
      </c>
      <c r="M107" s="88" t="s">
        <v>1201</v>
      </c>
      <c r="N107" s="88" t="s">
        <v>46</v>
      </c>
      <c r="O107" s="88" t="s">
        <v>46</v>
      </c>
      <c r="P107" s="88"/>
    </row>
    <row r="108" spans="1:16" ht="78.75" x14ac:dyDescent="0.2">
      <c r="A108" s="69" t="s">
        <v>48</v>
      </c>
      <c r="B108" s="70">
        <v>214</v>
      </c>
      <c r="C108" s="70">
        <v>427</v>
      </c>
      <c r="D108" s="70">
        <v>128</v>
      </c>
      <c r="E108" s="70">
        <v>214</v>
      </c>
      <c r="F108" s="75" t="s">
        <v>229</v>
      </c>
      <c r="G108" s="75" t="s">
        <v>230</v>
      </c>
      <c r="H108" s="75" t="s">
        <v>832</v>
      </c>
      <c r="I108" s="76" t="s">
        <v>46</v>
      </c>
      <c r="J108" s="77"/>
      <c r="K108" s="80"/>
      <c r="L108" s="76"/>
      <c r="M108" s="76" t="s">
        <v>1162</v>
      </c>
      <c r="N108" s="76" t="s">
        <v>46</v>
      </c>
      <c r="O108" s="76" t="s">
        <v>46</v>
      </c>
      <c r="P108" s="79"/>
    </row>
    <row r="109" spans="1:16" ht="123.75" collapsed="1" x14ac:dyDescent="0.2">
      <c r="A109" s="85" t="s">
        <v>43</v>
      </c>
      <c r="B109" s="86">
        <v>488</v>
      </c>
      <c r="C109" s="86">
        <v>450</v>
      </c>
      <c r="D109" s="86">
        <v>129</v>
      </c>
      <c r="E109" s="86">
        <v>65</v>
      </c>
      <c r="F109" s="87" t="s">
        <v>203</v>
      </c>
      <c r="G109" s="87" t="s">
        <v>231</v>
      </c>
      <c r="H109" s="87" t="s">
        <v>833</v>
      </c>
      <c r="I109" s="88" t="s">
        <v>46</v>
      </c>
      <c r="J109" s="89"/>
      <c r="K109" s="90"/>
      <c r="L109" s="91" t="s">
        <v>187</v>
      </c>
      <c r="M109" s="88" t="s">
        <v>1202</v>
      </c>
      <c r="N109" s="88" t="s">
        <v>46</v>
      </c>
      <c r="O109" s="88" t="s">
        <v>46</v>
      </c>
      <c r="P109" s="88"/>
    </row>
    <row r="110" spans="1:16" ht="112.5" x14ac:dyDescent="0.2">
      <c r="A110" s="69" t="s">
        <v>48</v>
      </c>
      <c r="B110" s="70">
        <v>225</v>
      </c>
      <c r="C110" s="70">
        <v>449</v>
      </c>
      <c r="D110" s="70">
        <v>130</v>
      </c>
      <c r="E110" s="70">
        <v>225</v>
      </c>
      <c r="F110" s="75" t="s">
        <v>223</v>
      </c>
      <c r="G110" s="75" t="s">
        <v>232</v>
      </c>
      <c r="H110" s="75" t="s">
        <v>834</v>
      </c>
      <c r="I110" s="76" t="s">
        <v>46</v>
      </c>
      <c r="J110" s="77"/>
      <c r="K110" s="80"/>
      <c r="L110" s="76"/>
      <c r="M110" s="76" t="s">
        <v>1162</v>
      </c>
      <c r="N110" s="76" t="s">
        <v>46</v>
      </c>
      <c r="O110" s="76" t="s">
        <v>46</v>
      </c>
      <c r="P110" s="79"/>
    </row>
    <row r="111" spans="1:16" ht="101.25" collapsed="1" x14ac:dyDescent="0.2">
      <c r="A111" s="85" t="s">
        <v>43</v>
      </c>
      <c r="B111" s="86">
        <v>282</v>
      </c>
      <c r="C111" s="86">
        <v>38</v>
      </c>
      <c r="D111" s="86">
        <v>131</v>
      </c>
      <c r="E111" s="86">
        <v>66</v>
      </c>
      <c r="F111" s="87" t="s">
        <v>233</v>
      </c>
      <c r="G111" s="87" t="s">
        <v>234</v>
      </c>
      <c r="H111" s="87" t="s">
        <v>835</v>
      </c>
      <c r="I111" s="88" t="s">
        <v>46</v>
      </c>
      <c r="J111" s="89"/>
      <c r="K111" s="90"/>
      <c r="L111" s="88" t="s">
        <v>235</v>
      </c>
      <c r="M111" s="88" t="s">
        <v>1203</v>
      </c>
      <c r="N111" s="88" t="s">
        <v>46</v>
      </c>
      <c r="O111" s="88" t="s">
        <v>46</v>
      </c>
      <c r="P111" s="88"/>
    </row>
    <row r="112" spans="1:16" ht="101.25" x14ac:dyDescent="0.2">
      <c r="A112" s="69" t="s">
        <v>48</v>
      </c>
      <c r="B112" s="70">
        <v>19</v>
      </c>
      <c r="C112" s="70">
        <v>37</v>
      </c>
      <c r="D112" s="70">
        <v>132</v>
      </c>
      <c r="E112" s="70">
        <v>19</v>
      </c>
      <c r="F112" s="75" t="s">
        <v>236</v>
      </c>
      <c r="G112" s="75" t="s">
        <v>237</v>
      </c>
      <c r="H112" s="75" t="s">
        <v>836</v>
      </c>
      <c r="I112" s="76" t="s">
        <v>718</v>
      </c>
      <c r="J112" s="77"/>
      <c r="K112" s="80"/>
      <c r="L112" s="76"/>
      <c r="M112" s="76" t="s">
        <v>1162</v>
      </c>
      <c r="N112" s="76" t="s">
        <v>106</v>
      </c>
      <c r="O112" s="76" t="s">
        <v>238</v>
      </c>
      <c r="P112" s="79" t="s">
        <v>54</v>
      </c>
    </row>
    <row r="113" spans="1:16" ht="135" collapsed="1" x14ac:dyDescent="0.2">
      <c r="A113" s="85" t="s">
        <v>43</v>
      </c>
      <c r="B113" s="86">
        <v>283</v>
      </c>
      <c r="C113" s="86">
        <v>40</v>
      </c>
      <c r="D113" s="86">
        <v>133</v>
      </c>
      <c r="E113" s="86">
        <v>67</v>
      </c>
      <c r="F113" s="87" t="s">
        <v>233</v>
      </c>
      <c r="G113" s="87" t="s">
        <v>239</v>
      </c>
      <c r="H113" s="87" t="s">
        <v>837</v>
      </c>
      <c r="I113" s="88" t="s">
        <v>46</v>
      </c>
      <c r="J113" s="89"/>
      <c r="K113" s="90"/>
      <c r="L113" s="88" t="s">
        <v>240</v>
      </c>
      <c r="M113" s="88" t="s">
        <v>1204</v>
      </c>
      <c r="N113" s="88" t="s">
        <v>46</v>
      </c>
      <c r="O113" s="88" t="s">
        <v>46</v>
      </c>
      <c r="P113" s="88"/>
    </row>
    <row r="114" spans="1:16" ht="112.5" x14ac:dyDescent="0.2">
      <c r="A114" s="69" t="s">
        <v>48</v>
      </c>
      <c r="B114" s="70">
        <v>20</v>
      </c>
      <c r="C114" s="70">
        <v>39</v>
      </c>
      <c r="D114" s="70">
        <v>134</v>
      </c>
      <c r="E114" s="70">
        <v>20</v>
      </c>
      <c r="F114" s="75" t="s">
        <v>236</v>
      </c>
      <c r="G114" s="75" t="s">
        <v>241</v>
      </c>
      <c r="H114" s="75" t="s">
        <v>838</v>
      </c>
      <c r="I114" s="76" t="s">
        <v>719</v>
      </c>
      <c r="J114" s="77"/>
      <c r="K114" s="80"/>
      <c r="L114" s="78"/>
      <c r="M114" s="76" t="s">
        <v>1162</v>
      </c>
      <c r="N114" s="76" t="s">
        <v>106</v>
      </c>
      <c r="O114" s="76" t="s">
        <v>106</v>
      </c>
      <c r="P114" s="79"/>
    </row>
    <row r="115" spans="1:16" ht="146.25" collapsed="1" x14ac:dyDescent="0.2">
      <c r="A115" s="85" t="s">
        <v>43</v>
      </c>
      <c r="B115" s="86">
        <v>284</v>
      </c>
      <c r="C115" s="86">
        <v>42</v>
      </c>
      <c r="D115" s="86">
        <v>135</v>
      </c>
      <c r="E115" s="86">
        <v>68</v>
      </c>
      <c r="F115" s="87" t="s">
        <v>233</v>
      </c>
      <c r="G115" s="87" t="s">
        <v>242</v>
      </c>
      <c r="H115" s="87" t="s">
        <v>839</v>
      </c>
      <c r="I115" s="88" t="s">
        <v>46</v>
      </c>
      <c r="J115" s="89"/>
      <c r="K115" s="90"/>
      <c r="L115" s="88" t="s">
        <v>220</v>
      </c>
      <c r="M115" s="88" t="s">
        <v>1205</v>
      </c>
      <c r="N115" s="88" t="s">
        <v>46</v>
      </c>
      <c r="O115" s="88" t="s">
        <v>46</v>
      </c>
      <c r="P115" s="88"/>
    </row>
    <row r="116" spans="1:16" ht="90" x14ac:dyDescent="0.2">
      <c r="A116" s="69" t="s">
        <v>48</v>
      </c>
      <c r="B116" s="70">
        <v>21</v>
      </c>
      <c r="C116" s="70">
        <v>41</v>
      </c>
      <c r="D116" s="70">
        <v>136</v>
      </c>
      <c r="E116" s="70">
        <v>21</v>
      </c>
      <c r="F116" s="75" t="s">
        <v>236</v>
      </c>
      <c r="G116" s="75" t="s">
        <v>243</v>
      </c>
      <c r="H116" s="75" t="s">
        <v>840</v>
      </c>
      <c r="I116" s="76" t="s">
        <v>716</v>
      </c>
      <c r="J116" s="77"/>
      <c r="K116" s="80"/>
      <c r="L116" s="76"/>
      <c r="M116" s="76" t="s">
        <v>1162</v>
      </c>
      <c r="N116" s="76" t="s">
        <v>46</v>
      </c>
      <c r="O116" s="76" t="s">
        <v>53</v>
      </c>
      <c r="P116" s="79" t="s">
        <v>54</v>
      </c>
    </row>
    <row r="117" spans="1:16" ht="292.5" collapsed="1" x14ac:dyDescent="0.2">
      <c r="A117" s="85" t="s">
        <v>43</v>
      </c>
      <c r="B117" s="86">
        <v>288</v>
      </c>
      <c r="C117" s="86">
        <v>50</v>
      </c>
      <c r="D117" s="86">
        <v>137</v>
      </c>
      <c r="E117" s="86">
        <v>69</v>
      </c>
      <c r="F117" s="87" t="s">
        <v>244</v>
      </c>
      <c r="G117" s="87" t="s">
        <v>245</v>
      </c>
      <c r="H117" s="87" t="s">
        <v>841</v>
      </c>
      <c r="I117" s="88" t="s">
        <v>722</v>
      </c>
      <c r="J117" s="89"/>
      <c r="K117" s="90"/>
      <c r="L117" s="88" t="s">
        <v>220</v>
      </c>
      <c r="M117" s="88" t="s">
        <v>1206</v>
      </c>
      <c r="N117" s="88" t="s">
        <v>46</v>
      </c>
      <c r="O117" s="88" t="s">
        <v>56</v>
      </c>
      <c r="P117" s="88" t="s">
        <v>58</v>
      </c>
    </row>
    <row r="118" spans="1:16" ht="225" x14ac:dyDescent="0.2">
      <c r="A118" s="69" t="s">
        <v>48</v>
      </c>
      <c r="B118" s="70">
        <v>25</v>
      </c>
      <c r="C118" s="70">
        <v>49</v>
      </c>
      <c r="D118" s="70">
        <v>138</v>
      </c>
      <c r="E118" s="70">
        <v>25</v>
      </c>
      <c r="F118" s="73" t="s">
        <v>246</v>
      </c>
      <c r="G118" s="73" t="s">
        <v>247</v>
      </c>
      <c r="H118" s="73" t="s">
        <v>842</v>
      </c>
      <c r="I118" s="60" t="s">
        <v>719</v>
      </c>
      <c r="J118" s="61"/>
      <c r="K118" s="63"/>
      <c r="L118" s="60"/>
      <c r="M118" s="60" t="s">
        <v>1162</v>
      </c>
      <c r="N118" s="60" t="s">
        <v>106</v>
      </c>
      <c r="O118" s="60" t="s">
        <v>106</v>
      </c>
      <c r="P118" s="59"/>
    </row>
    <row r="119" spans="1:16" ht="67.5" x14ac:dyDescent="0.2">
      <c r="A119" s="69" t="s">
        <v>48</v>
      </c>
      <c r="B119" s="70">
        <v>26</v>
      </c>
      <c r="C119" s="70">
        <v>51</v>
      </c>
      <c r="D119" s="70">
        <v>140</v>
      </c>
      <c r="E119" s="70">
        <v>26</v>
      </c>
      <c r="F119" s="75" t="s">
        <v>246</v>
      </c>
      <c r="G119" s="75" t="s">
        <v>248</v>
      </c>
      <c r="H119" s="75" t="s">
        <v>843</v>
      </c>
      <c r="I119" s="76" t="s">
        <v>718</v>
      </c>
      <c r="J119" s="77"/>
      <c r="K119" s="80"/>
      <c r="L119" s="76"/>
      <c r="M119" s="76" t="s">
        <v>1162</v>
      </c>
      <c r="N119" s="76" t="s">
        <v>106</v>
      </c>
      <c r="O119" s="76" t="s">
        <v>238</v>
      </c>
      <c r="P119" s="79" t="s">
        <v>54</v>
      </c>
    </row>
    <row r="120" spans="1:16" ht="56.25" collapsed="1" x14ac:dyDescent="0.2">
      <c r="A120" s="85" t="s">
        <v>43</v>
      </c>
      <c r="B120" s="86">
        <v>290</v>
      </c>
      <c r="C120" s="86">
        <v>54</v>
      </c>
      <c r="D120" s="86">
        <v>141</v>
      </c>
      <c r="E120" s="86">
        <v>71</v>
      </c>
      <c r="F120" s="87" t="s">
        <v>244</v>
      </c>
      <c r="G120" s="87" t="s">
        <v>249</v>
      </c>
      <c r="H120" s="87" t="s">
        <v>844</v>
      </c>
      <c r="I120" s="88" t="s">
        <v>719</v>
      </c>
      <c r="J120" s="89"/>
      <c r="K120" s="90"/>
      <c r="L120" s="88" t="s">
        <v>57</v>
      </c>
      <c r="M120" s="88" t="s">
        <v>1207</v>
      </c>
      <c r="N120" s="88" t="s">
        <v>106</v>
      </c>
      <c r="O120" s="88" t="s">
        <v>106</v>
      </c>
      <c r="P120" s="88"/>
    </row>
    <row r="121" spans="1:16" ht="56.25" x14ac:dyDescent="0.2">
      <c r="A121" s="69" t="s">
        <v>48</v>
      </c>
      <c r="B121" s="70">
        <v>27</v>
      </c>
      <c r="C121" s="70">
        <v>53</v>
      </c>
      <c r="D121" s="70">
        <v>142</v>
      </c>
      <c r="E121" s="70">
        <v>27</v>
      </c>
      <c r="F121" s="75" t="s">
        <v>246</v>
      </c>
      <c r="G121" s="75" t="s">
        <v>250</v>
      </c>
      <c r="H121" s="75" t="s">
        <v>845</v>
      </c>
      <c r="I121" s="76" t="s">
        <v>719</v>
      </c>
      <c r="J121" s="77"/>
      <c r="K121" s="80"/>
      <c r="L121" s="76"/>
      <c r="M121" s="76" t="s">
        <v>1162</v>
      </c>
      <c r="N121" s="76" t="s">
        <v>106</v>
      </c>
      <c r="O121" s="76" t="s">
        <v>106</v>
      </c>
      <c r="P121" s="79"/>
    </row>
    <row r="122" spans="1:16" ht="78.75" collapsed="1" x14ac:dyDescent="0.2">
      <c r="A122" s="85" t="s">
        <v>43</v>
      </c>
      <c r="B122" s="86">
        <v>291</v>
      </c>
      <c r="C122" s="86">
        <v>56</v>
      </c>
      <c r="D122" s="86">
        <v>143</v>
      </c>
      <c r="E122" s="86">
        <v>72</v>
      </c>
      <c r="F122" s="87" t="s">
        <v>244</v>
      </c>
      <c r="G122" s="87" t="s">
        <v>251</v>
      </c>
      <c r="H122" s="87" t="s">
        <v>846</v>
      </c>
      <c r="I122" s="88" t="s">
        <v>719</v>
      </c>
      <c r="J122" s="89"/>
      <c r="K122" s="90"/>
      <c r="L122" s="88" t="s">
        <v>175</v>
      </c>
      <c r="M122" s="88" t="s">
        <v>1208</v>
      </c>
      <c r="N122" s="88" t="s">
        <v>106</v>
      </c>
      <c r="O122" s="88" t="s">
        <v>106</v>
      </c>
      <c r="P122" s="88"/>
    </row>
    <row r="123" spans="1:16" ht="56.25" x14ac:dyDescent="0.2">
      <c r="A123" s="69" t="s">
        <v>48</v>
      </c>
      <c r="B123" s="70">
        <v>28</v>
      </c>
      <c r="C123" s="70">
        <v>55</v>
      </c>
      <c r="D123" s="70">
        <v>144</v>
      </c>
      <c r="E123" s="70">
        <v>28</v>
      </c>
      <c r="F123" s="75" t="s">
        <v>246</v>
      </c>
      <c r="G123" s="75" t="s">
        <v>252</v>
      </c>
      <c r="H123" s="75" t="s">
        <v>847</v>
      </c>
      <c r="I123" s="76" t="s">
        <v>719</v>
      </c>
      <c r="J123" s="77"/>
      <c r="K123" s="80"/>
      <c r="L123" s="76"/>
      <c r="M123" s="76" t="s">
        <v>1162</v>
      </c>
      <c r="N123" s="76" t="s">
        <v>106</v>
      </c>
      <c r="O123" s="76" t="s">
        <v>106</v>
      </c>
      <c r="P123" s="79"/>
    </row>
    <row r="124" spans="1:16" ht="168.75" collapsed="1" x14ac:dyDescent="0.2">
      <c r="A124" s="85" t="s">
        <v>43</v>
      </c>
      <c r="B124" s="86">
        <v>292</v>
      </c>
      <c r="C124" s="86">
        <v>58</v>
      </c>
      <c r="D124" s="86">
        <v>145</v>
      </c>
      <c r="E124" s="86">
        <v>73</v>
      </c>
      <c r="F124" s="87" t="s">
        <v>244</v>
      </c>
      <c r="G124" s="87" t="s">
        <v>253</v>
      </c>
      <c r="H124" s="87" t="s">
        <v>848</v>
      </c>
      <c r="I124" s="88" t="s">
        <v>719</v>
      </c>
      <c r="J124" s="89"/>
      <c r="K124" s="90"/>
      <c r="L124" s="88" t="s">
        <v>57</v>
      </c>
      <c r="M124" s="88" t="s">
        <v>1209</v>
      </c>
      <c r="N124" s="88" t="s">
        <v>106</v>
      </c>
      <c r="O124" s="88" t="s">
        <v>106</v>
      </c>
      <c r="P124" s="88"/>
    </row>
    <row r="125" spans="1:16" ht="67.5" x14ac:dyDescent="0.2">
      <c r="A125" s="69" t="s">
        <v>48</v>
      </c>
      <c r="B125" s="70">
        <v>29</v>
      </c>
      <c r="C125" s="70">
        <v>57</v>
      </c>
      <c r="D125" s="70">
        <v>146</v>
      </c>
      <c r="E125" s="70">
        <v>29</v>
      </c>
      <c r="F125" s="75" t="s">
        <v>246</v>
      </c>
      <c r="G125" s="75" t="s">
        <v>254</v>
      </c>
      <c r="H125" s="75" t="s">
        <v>849</v>
      </c>
      <c r="I125" s="76" t="s">
        <v>719</v>
      </c>
      <c r="J125" s="77"/>
      <c r="K125" s="80"/>
      <c r="L125" s="78"/>
      <c r="M125" s="76" t="s">
        <v>1162</v>
      </c>
      <c r="N125" s="76" t="s">
        <v>106</v>
      </c>
      <c r="O125" s="76" t="s">
        <v>106</v>
      </c>
      <c r="P125" s="79"/>
    </row>
    <row r="126" spans="1:16" ht="123.75" collapsed="1" x14ac:dyDescent="0.2">
      <c r="A126" s="85" t="s">
        <v>43</v>
      </c>
      <c r="B126" s="86">
        <v>293</v>
      </c>
      <c r="C126" s="86">
        <v>60</v>
      </c>
      <c r="D126" s="86">
        <v>147</v>
      </c>
      <c r="E126" s="86">
        <v>74</v>
      </c>
      <c r="F126" s="87" t="s">
        <v>255</v>
      </c>
      <c r="G126" s="87" t="s">
        <v>256</v>
      </c>
      <c r="H126" s="87" t="s">
        <v>850</v>
      </c>
      <c r="I126" s="88" t="s">
        <v>46</v>
      </c>
      <c r="J126" s="89"/>
      <c r="K126" s="90"/>
      <c r="L126" s="88" t="s">
        <v>175</v>
      </c>
      <c r="M126" s="88" t="s">
        <v>1210</v>
      </c>
      <c r="N126" s="88" t="s">
        <v>46</v>
      </c>
      <c r="O126" s="88" t="s">
        <v>46</v>
      </c>
      <c r="P126" s="88"/>
    </row>
    <row r="127" spans="1:16" ht="101.25" x14ac:dyDescent="0.2">
      <c r="A127" s="69" t="s">
        <v>48</v>
      </c>
      <c r="B127" s="70">
        <v>30</v>
      </c>
      <c r="C127" s="70">
        <v>59</v>
      </c>
      <c r="D127" s="70">
        <v>148</v>
      </c>
      <c r="E127" s="70">
        <v>30</v>
      </c>
      <c r="F127" s="75" t="s">
        <v>79</v>
      </c>
      <c r="G127" s="75" t="s">
        <v>257</v>
      </c>
      <c r="H127" s="75" t="s">
        <v>851</v>
      </c>
      <c r="I127" s="76" t="s">
        <v>46</v>
      </c>
      <c r="J127" s="77"/>
      <c r="K127" s="80"/>
      <c r="L127" s="76"/>
      <c r="M127" s="76" t="s">
        <v>1162</v>
      </c>
      <c r="N127" s="76" t="s">
        <v>46</v>
      </c>
      <c r="O127" s="76" t="s">
        <v>46</v>
      </c>
      <c r="P127" s="79"/>
    </row>
    <row r="128" spans="1:16" ht="101.25" collapsed="1" x14ac:dyDescent="0.2">
      <c r="A128" s="85" t="s">
        <v>43</v>
      </c>
      <c r="B128" s="86">
        <v>294</v>
      </c>
      <c r="C128" s="86">
        <v>62</v>
      </c>
      <c r="D128" s="86">
        <v>149</v>
      </c>
      <c r="E128" s="86">
        <v>75</v>
      </c>
      <c r="F128" s="87" t="s">
        <v>255</v>
      </c>
      <c r="G128" s="87" t="s">
        <v>258</v>
      </c>
      <c r="H128" s="87" t="s">
        <v>852</v>
      </c>
      <c r="I128" s="88" t="s">
        <v>46</v>
      </c>
      <c r="J128" s="89"/>
      <c r="K128" s="90"/>
      <c r="L128" s="88" t="s">
        <v>175</v>
      </c>
      <c r="M128" s="88" t="s">
        <v>1211</v>
      </c>
      <c r="N128" s="88" t="s">
        <v>46</v>
      </c>
      <c r="O128" s="88" t="s">
        <v>46</v>
      </c>
      <c r="P128" s="88"/>
    </row>
    <row r="129" spans="1:16" ht="112.5" x14ac:dyDescent="0.2">
      <c r="A129" s="69" t="s">
        <v>48</v>
      </c>
      <c r="B129" s="70">
        <v>31</v>
      </c>
      <c r="C129" s="70">
        <v>61</v>
      </c>
      <c r="D129" s="70">
        <v>150</v>
      </c>
      <c r="E129" s="70">
        <v>31</v>
      </c>
      <c r="F129" s="75" t="s">
        <v>79</v>
      </c>
      <c r="G129" s="75" t="s">
        <v>259</v>
      </c>
      <c r="H129" s="75" t="s">
        <v>853</v>
      </c>
      <c r="I129" s="76" t="s">
        <v>716</v>
      </c>
      <c r="J129" s="77"/>
      <c r="K129" s="80"/>
      <c r="L129" s="76"/>
      <c r="M129" s="76" t="s">
        <v>1162</v>
      </c>
      <c r="N129" s="76" t="s">
        <v>46</v>
      </c>
      <c r="O129" s="76" t="s">
        <v>53</v>
      </c>
      <c r="P129" s="79" t="s">
        <v>54</v>
      </c>
    </row>
    <row r="130" spans="1:16" ht="67.5" collapsed="1" x14ac:dyDescent="0.2">
      <c r="A130" s="85" t="s">
        <v>43</v>
      </c>
      <c r="B130" s="86">
        <v>295</v>
      </c>
      <c r="C130" s="86">
        <v>64</v>
      </c>
      <c r="D130" s="86">
        <v>151</v>
      </c>
      <c r="E130" s="86">
        <v>76</v>
      </c>
      <c r="F130" s="87" t="s">
        <v>255</v>
      </c>
      <c r="G130" s="87" t="s">
        <v>260</v>
      </c>
      <c r="H130" s="87" t="s">
        <v>854</v>
      </c>
      <c r="I130" s="88" t="s">
        <v>725</v>
      </c>
      <c r="J130" s="89"/>
      <c r="K130" s="90"/>
      <c r="L130" s="88" t="s">
        <v>220</v>
      </c>
      <c r="M130" s="88" t="s">
        <v>1212</v>
      </c>
      <c r="N130" s="88" t="s">
        <v>106</v>
      </c>
      <c r="O130" s="88" t="s">
        <v>261</v>
      </c>
      <c r="P130" s="88" t="s">
        <v>69</v>
      </c>
    </row>
    <row r="131" spans="1:16" ht="56.25" x14ac:dyDescent="0.2">
      <c r="A131" s="69" t="s">
        <v>48</v>
      </c>
      <c r="B131" s="70">
        <v>32</v>
      </c>
      <c r="C131" s="70">
        <v>63</v>
      </c>
      <c r="D131" s="70">
        <v>152</v>
      </c>
      <c r="E131" s="70">
        <v>32</v>
      </c>
      <c r="F131" s="75" t="s">
        <v>73</v>
      </c>
      <c r="G131" s="75" t="s">
        <v>73</v>
      </c>
      <c r="H131" s="75" t="s">
        <v>742</v>
      </c>
      <c r="I131" s="81" t="s">
        <v>717</v>
      </c>
      <c r="J131" s="82" t="s">
        <v>62</v>
      </c>
      <c r="K131" s="81"/>
      <c r="L131" s="84"/>
      <c r="M131" s="81" t="s">
        <v>1162</v>
      </c>
      <c r="N131" s="81" t="s">
        <v>74</v>
      </c>
      <c r="O131" s="81" t="s">
        <v>74</v>
      </c>
      <c r="P131" s="83"/>
    </row>
    <row r="132" spans="1:16" ht="56.25" collapsed="1" x14ac:dyDescent="0.2">
      <c r="A132" s="85" t="s">
        <v>43</v>
      </c>
      <c r="B132" s="86">
        <v>489</v>
      </c>
      <c r="C132" s="86">
        <v>452</v>
      </c>
      <c r="D132" s="86">
        <v>153</v>
      </c>
      <c r="E132" s="86">
        <v>77</v>
      </c>
      <c r="F132" s="87" t="s">
        <v>255</v>
      </c>
      <c r="G132" s="87" t="s">
        <v>262</v>
      </c>
      <c r="H132" s="87" t="s">
        <v>855</v>
      </c>
      <c r="I132" s="88" t="s">
        <v>719</v>
      </c>
      <c r="J132" s="89"/>
      <c r="K132" s="90"/>
      <c r="L132" s="88" t="s">
        <v>175</v>
      </c>
      <c r="M132" s="88" t="s">
        <v>1213</v>
      </c>
      <c r="N132" s="88" t="s">
        <v>106</v>
      </c>
      <c r="O132" s="88" t="s">
        <v>106</v>
      </c>
      <c r="P132" s="88"/>
    </row>
    <row r="133" spans="1:16" ht="56.25" x14ac:dyDescent="0.2">
      <c r="A133" s="69" t="s">
        <v>48</v>
      </c>
      <c r="B133" s="70">
        <v>226</v>
      </c>
      <c r="C133" s="70">
        <v>451</v>
      </c>
      <c r="D133" s="70">
        <v>154</v>
      </c>
      <c r="E133" s="70">
        <v>226</v>
      </c>
      <c r="F133" s="75" t="s">
        <v>223</v>
      </c>
      <c r="G133" s="75" t="s">
        <v>263</v>
      </c>
      <c r="H133" s="75" t="s">
        <v>856</v>
      </c>
      <c r="I133" s="76" t="s">
        <v>720</v>
      </c>
      <c r="J133" s="77"/>
      <c r="K133" s="80"/>
      <c r="L133" s="76"/>
      <c r="M133" s="76" t="s">
        <v>1162</v>
      </c>
      <c r="N133" s="76" t="s">
        <v>173</v>
      </c>
      <c r="O133" s="76" t="s">
        <v>173</v>
      </c>
      <c r="P133" s="79"/>
    </row>
    <row r="134" spans="1:16" ht="112.5" collapsed="1" x14ac:dyDescent="0.2">
      <c r="A134" s="85" t="s">
        <v>43</v>
      </c>
      <c r="B134" s="86">
        <v>297</v>
      </c>
      <c r="C134" s="86">
        <v>68</v>
      </c>
      <c r="D134" s="86">
        <v>155</v>
      </c>
      <c r="E134" s="86">
        <v>78</v>
      </c>
      <c r="F134" s="87" t="s">
        <v>264</v>
      </c>
      <c r="G134" s="87" t="s">
        <v>265</v>
      </c>
      <c r="H134" s="87" t="s">
        <v>857</v>
      </c>
      <c r="I134" s="88" t="s">
        <v>719</v>
      </c>
      <c r="J134" s="89"/>
      <c r="K134" s="90"/>
      <c r="L134" s="88" t="s">
        <v>266</v>
      </c>
      <c r="M134" s="88" t="s">
        <v>1214</v>
      </c>
      <c r="N134" s="88" t="s">
        <v>106</v>
      </c>
      <c r="O134" s="88" t="s">
        <v>106</v>
      </c>
      <c r="P134" s="88"/>
    </row>
    <row r="135" spans="1:16" ht="78.75" x14ac:dyDescent="0.2">
      <c r="A135" s="69" t="s">
        <v>48</v>
      </c>
      <c r="B135" s="70">
        <v>34</v>
      </c>
      <c r="C135" s="70">
        <v>67</v>
      </c>
      <c r="D135" s="70">
        <v>156</v>
      </c>
      <c r="E135" s="70">
        <v>34</v>
      </c>
      <c r="F135" s="75" t="s">
        <v>79</v>
      </c>
      <c r="G135" s="75" t="s">
        <v>267</v>
      </c>
      <c r="H135" s="75" t="s">
        <v>858</v>
      </c>
      <c r="I135" s="76" t="s">
        <v>719</v>
      </c>
      <c r="J135" s="77"/>
      <c r="K135" s="80"/>
      <c r="L135" s="78"/>
      <c r="M135" s="76" t="s">
        <v>1162</v>
      </c>
      <c r="N135" s="76" t="s">
        <v>106</v>
      </c>
      <c r="O135" s="76" t="s">
        <v>106</v>
      </c>
      <c r="P135" s="79"/>
    </row>
    <row r="136" spans="1:16" ht="78.75" collapsed="1" x14ac:dyDescent="0.2">
      <c r="A136" s="85" t="s">
        <v>43</v>
      </c>
      <c r="B136" s="86">
        <v>298</v>
      </c>
      <c r="C136" s="86">
        <v>70</v>
      </c>
      <c r="D136" s="86">
        <v>157</v>
      </c>
      <c r="E136" s="86">
        <v>79</v>
      </c>
      <c r="F136" s="87" t="s">
        <v>264</v>
      </c>
      <c r="G136" s="87" t="s">
        <v>268</v>
      </c>
      <c r="H136" s="87" t="s">
        <v>859</v>
      </c>
      <c r="I136" s="88" t="s">
        <v>46</v>
      </c>
      <c r="J136" s="89"/>
      <c r="K136" s="90"/>
      <c r="L136" s="88" t="s">
        <v>220</v>
      </c>
      <c r="M136" s="88" t="s">
        <v>1215</v>
      </c>
      <c r="N136" s="88" t="s">
        <v>46</v>
      </c>
      <c r="O136" s="88" t="s">
        <v>46</v>
      </c>
      <c r="P136" s="88"/>
    </row>
    <row r="137" spans="1:16" ht="56.25" x14ac:dyDescent="0.2">
      <c r="A137" s="69" t="s">
        <v>48</v>
      </c>
      <c r="B137" s="70">
        <v>35</v>
      </c>
      <c r="C137" s="70">
        <v>69</v>
      </c>
      <c r="D137" s="70">
        <v>158</v>
      </c>
      <c r="E137" s="70">
        <v>35</v>
      </c>
      <c r="F137" s="75" t="s">
        <v>79</v>
      </c>
      <c r="G137" s="75" t="s">
        <v>269</v>
      </c>
      <c r="H137" s="75" t="s">
        <v>860</v>
      </c>
      <c r="I137" s="76" t="s">
        <v>46</v>
      </c>
      <c r="J137" s="77"/>
      <c r="K137" s="80"/>
      <c r="L137" s="76"/>
      <c r="M137" s="76" t="s">
        <v>1162</v>
      </c>
      <c r="N137" s="76" t="s">
        <v>46</v>
      </c>
      <c r="O137" s="76" t="s">
        <v>46</v>
      </c>
      <c r="P137" s="79"/>
    </row>
    <row r="138" spans="1:16" ht="101.25" collapsed="1" x14ac:dyDescent="0.2">
      <c r="A138" s="85" t="s">
        <v>43</v>
      </c>
      <c r="B138" s="86">
        <v>299</v>
      </c>
      <c r="C138" s="86">
        <v>72</v>
      </c>
      <c r="D138" s="86">
        <v>159</v>
      </c>
      <c r="E138" s="86">
        <v>80</v>
      </c>
      <c r="F138" s="87" t="s">
        <v>264</v>
      </c>
      <c r="G138" s="87" t="s">
        <v>270</v>
      </c>
      <c r="H138" s="87" t="s">
        <v>861</v>
      </c>
      <c r="I138" s="88" t="s">
        <v>46</v>
      </c>
      <c r="J138" s="89"/>
      <c r="K138" s="90"/>
      <c r="L138" s="88" t="s">
        <v>168</v>
      </c>
      <c r="M138" s="88" t="s">
        <v>1216</v>
      </c>
      <c r="N138" s="88" t="s">
        <v>46</v>
      </c>
      <c r="O138" s="88" t="s">
        <v>46</v>
      </c>
      <c r="P138" s="88"/>
    </row>
    <row r="139" spans="1:16" ht="56.25" x14ac:dyDescent="0.2">
      <c r="A139" s="69" t="s">
        <v>48</v>
      </c>
      <c r="B139" s="70">
        <v>36</v>
      </c>
      <c r="C139" s="70">
        <v>71</v>
      </c>
      <c r="D139" s="70">
        <v>160</v>
      </c>
      <c r="E139" s="70">
        <v>36</v>
      </c>
      <c r="F139" s="75" t="s">
        <v>79</v>
      </c>
      <c r="G139" s="75" t="s">
        <v>271</v>
      </c>
      <c r="H139" s="75" t="s">
        <v>862</v>
      </c>
      <c r="I139" s="76" t="s">
        <v>46</v>
      </c>
      <c r="J139" s="77"/>
      <c r="K139" s="80"/>
      <c r="L139" s="78"/>
      <c r="M139" s="76" t="s">
        <v>1162</v>
      </c>
      <c r="N139" s="76" t="s">
        <v>46</v>
      </c>
      <c r="O139" s="76" t="s">
        <v>46</v>
      </c>
      <c r="P139" s="79"/>
    </row>
    <row r="140" spans="1:16" ht="78.75" collapsed="1" x14ac:dyDescent="0.2">
      <c r="A140" s="85" t="s">
        <v>43</v>
      </c>
      <c r="B140" s="86">
        <v>300</v>
      </c>
      <c r="C140" s="86">
        <v>74</v>
      </c>
      <c r="D140" s="86">
        <v>161</v>
      </c>
      <c r="E140" s="86">
        <v>81</v>
      </c>
      <c r="F140" s="87" t="s">
        <v>264</v>
      </c>
      <c r="G140" s="87" t="s">
        <v>272</v>
      </c>
      <c r="H140" s="87" t="s">
        <v>863</v>
      </c>
      <c r="I140" s="88" t="s">
        <v>719</v>
      </c>
      <c r="J140" s="89"/>
      <c r="K140" s="90"/>
      <c r="L140" s="88" t="s">
        <v>273</v>
      </c>
      <c r="M140" s="88" t="s">
        <v>1217</v>
      </c>
      <c r="N140" s="88" t="s">
        <v>106</v>
      </c>
      <c r="O140" s="88" t="s">
        <v>106</v>
      </c>
      <c r="P140" s="88"/>
    </row>
    <row r="141" spans="1:16" ht="56.25" x14ac:dyDescent="0.2">
      <c r="A141" s="69" t="s">
        <v>48</v>
      </c>
      <c r="B141" s="70">
        <v>37</v>
      </c>
      <c r="C141" s="70">
        <v>73</v>
      </c>
      <c r="D141" s="70">
        <v>162</v>
      </c>
      <c r="E141" s="70">
        <v>37</v>
      </c>
      <c r="F141" s="75" t="s">
        <v>79</v>
      </c>
      <c r="G141" s="75" t="s">
        <v>274</v>
      </c>
      <c r="H141" s="75" t="s">
        <v>864</v>
      </c>
      <c r="I141" s="76" t="s">
        <v>719</v>
      </c>
      <c r="J141" s="77"/>
      <c r="K141" s="80"/>
      <c r="L141" s="76"/>
      <c r="M141" s="76" t="s">
        <v>1162</v>
      </c>
      <c r="N141" s="76" t="s">
        <v>106</v>
      </c>
      <c r="O141" s="76" t="s">
        <v>106</v>
      </c>
      <c r="P141" s="79"/>
    </row>
    <row r="142" spans="1:16" ht="146.25" collapsed="1" x14ac:dyDescent="0.2">
      <c r="A142" s="85" t="s">
        <v>43</v>
      </c>
      <c r="B142" s="86">
        <v>266</v>
      </c>
      <c r="C142" s="86">
        <v>6</v>
      </c>
      <c r="D142" s="86">
        <v>163</v>
      </c>
      <c r="E142" s="86">
        <v>82</v>
      </c>
      <c r="F142" s="87" t="s">
        <v>275</v>
      </c>
      <c r="G142" s="87" t="s">
        <v>276</v>
      </c>
      <c r="H142" s="87" t="s">
        <v>865</v>
      </c>
      <c r="I142" s="88" t="s">
        <v>722</v>
      </c>
      <c r="J142" s="89"/>
      <c r="K142" s="90"/>
      <c r="L142" s="88" t="s">
        <v>113</v>
      </c>
      <c r="M142" s="88" t="s">
        <v>1218</v>
      </c>
      <c r="N142" s="88" t="s">
        <v>106</v>
      </c>
      <c r="O142" s="88" t="s">
        <v>56</v>
      </c>
      <c r="P142" s="88" t="s">
        <v>58</v>
      </c>
    </row>
    <row r="143" spans="1:16" ht="191.25" x14ac:dyDescent="0.2">
      <c r="A143" s="69" t="s">
        <v>48</v>
      </c>
      <c r="B143" s="70">
        <v>3</v>
      </c>
      <c r="C143" s="70">
        <v>5</v>
      </c>
      <c r="D143" s="70">
        <v>164</v>
      </c>
      <c r="E143" s="70">
        <v>3</v>
      </c>
      <c r="F143" s="73" t="s">
        <v>59</v>
      </c>
      <c r="G143" s="73" t="s">
        <v>277</v>
      </c>
      <c r="H143" s="73" t="s">
        <v>866</v>
      </c>
      <c r="I143" s="60" t="s">
        <v>46</v>
      </c>
      <c r="J143" s="61"/>
      <c r="K143" s="63"/>
      <c r="L143" s="62"/>
      <c r="M143" s="60" t="s">
        <v>1162</v>
      </c>
      <c r="N143" s="60" t="s">
        <v>46</v>
      </c>
      <c r="O143" s="60" t="s">
        <v>46</v>
      </c>
      <c r="P143" s="59"/>
    </row>
    <row r="144" spans="1:16" ht="56.25" x14ac:dyDescent="0.2">
      <c r="A144" s="69" t="s">
        <v>48</v>
      </c>
      <c r="B144" s="70">
        <v>2</v>
      </c>
      <c r="C144" s="70">
        <v>3</v>
      </c>
      <c r="D144" s="70">
        <v>166</v>
      </c>
      <c r="E144" s="70">
        <v>2</v>
      </c>
      <c r="F144" s="73" t="s">
        <v>278</v>
      </c>
      <c r="G144" s="73" t="s">
        <v>279</v>
      </c>
      <c r="H144" s="73" t="s">
        <v>867</v>
      </c>
      <c r="I144" s="60" t="s">
        <v>716</v>
      </c>
      <c r="J144" s="61"/>
      <c r="K144" s="63"/>
      <c r="L144" s="60"/>
      <c r="M144" s="60" t="s">
        <v>1162</v>
      </c>
      <c r="N144" s="60" t="s">
        <v>46</v>
      </c>
      <c r="O144" s="60" t="s">
        <v>53</v>
      </c>
      <c r="P144" s="59" t="s">
        <v>54</v>
      </c>
    </row>
    <row r="145" spans="1:16" ht="67.5" x14ac:dyDescent="0.2">
      <c r="A145" s="69" t="s">
        <v>48</v>
      </c>
      <c r="B145" s="70">
        <v>201</v>
      </c>
      <c r="C145" s="70">
        <v>405</v>
      </c>
      <c r="D145" s="70">
        <v>168</v>
      </c>
      <c r="E145" s="70">
        <v>201</v>
      </c>
      <c r="F145" s="75" t="s">
        <v>280</v>
      </c>
      <c r="G145" s="75" t="s">
        <v>281</v>
      </c>
      <c r="H145" s="75" t="s">
        <v>868</v>
      </c>
      <c r="I145" s="76" t="s">
        <v>46</v>
      </c>
      <c r="J145" s="77"/>
      <c r="K145" s="80"/>
      <c r="L145" s="76"/>
      <c r="M145" s="76" t="s">
        <v>1162</v>
      </c>
      <c r="N145" s="76" t="s">
        <v>46</v>
      </c>
      <c r="O145" s="76" t="s">
        <v>46</v>
      </c>
      <c r="P145" s="79"/>
    </row>
    <row r="146" spans="1:16" ht="135" collapsed="1" x14ac:dyDescent="0.2">
      <c r="A146" s="85" t="s">
        <v>43</v>
      </c>
      <c r="B146" s="86">
        <v>267</v>
      </c>
      <c r="C146" s="86">
        <v>8</v>
      </c>
      <c r="D146" s="86">
        <v>169</v>
      </c>
      <c r="E146" s="86">
        <v>85</v>
      </c>
      <c r="F146" s="87" t="s">
        <v>275</v>
      </c>
      <c r="G146" s="87" t="s">
        <v>282</v>
      </c>
      <c r="H146" s="87" t="s">
        <v>869</v>
      </c>
      <c r="I146" s="88" t="s">
        <v>722</v>
      </c>
      <c r="J146" s="89"/>
      <c r="K146" s="90"/>
      <c r="L146" s="88" t="s">
        <v>240</v>
      </c>
      <c r="M146" s="88" t="s">
        <v>1219</v>
      </c>
      <c r="N146" s="88" t="s">
        <v>46</v>
      </c>
      <c r="O146" s="88" t="s">
        <v>56</v>
      </c>
      <c r="P146" s="88" t="s">
        <v>58</v>
      </c>
    </row>
    <row r="147" spans="1:16" ht="123.75" x14ac:dyDescent="0.2">
      <c r="A147" s="69" t="s">
        <v>48</v>
      </c>
      <c r="B147" s="70">
        <v>4</v>
      </c>
      <c r="C147" s="70">
        <v>7</v>
      </c>
      <c r="D147" s="70">
        <v>170</v>
      </c>
      <c r="E147" s="70">
        <v>4</v>
      </c>
      <c r="F147" s="73" t="s">
        <v>59</v>
      </c>
      <c r="G147" s="73" t="s">
        <v>283</v>
      </c>
      <c r="H147" s="73" t="s">
        <v>870</v>
      </c>
      <c r="I147" s="60" t="s">
        <v>46</v>
      </c>
      <c r="J147" s="61"/>
      <c r="K147" s="63"/>
      <c r="L147" s="60"/>
      <c r="M147" s="60" t="s">
        <v>1162</v>
      </c>
      <c r="N147" s="60" t="s">
        <v>46</v>
      </c>
      <c r="O147" s="60" t="s">
        <v>46</v>
      </c>
      <c r="P147" s="59"/>
    </row>
    <row r="148" spans="1:16" ht="56.25" x14ac:dyDescent="0.2">
      <c r="A148" s="69" t="s">
        <v>48</v>
      </c>
      <c r="B148" s="70">
        <v>5</v>
      </c>
      <c r="C148" s="70">
        <v>9</v>
      </c>
      <c r="D148" s="70">
        <v>172</v>
      </c>
      <c r="E148" s="70">
        <v>5</v>
      </c>
      <c r="F148" s="73" t="s">
        <v>59</v>
      </c>
      <c r="G148" s="73" t="s">
        <v>284</v>
      </c>
      <c r="H148" s="73" t="s">
        <v>871</v>
      </c>
      <c r="I148" s="60" t="s">
        <v>46</v>
      </c>
      <c r="J148" s="61"/>
      <c r="K148" s="63"/>
      <c r="L148" s="62"/>
      <c r="M148" s="60" t="s">
        <v>1162</v>
      </c>
      <c r="N148" s="60" t="s">
        <v>46</v>
      </c>
      <c r="O148" s="60" t="s">
        <v>46</v>
      </c>
      <c r="P148" s="59"/>
    </row>
    <row r="149" spans="1:16" ht="67.5" x14ac:dyDescent="0.2">
      <c r="A149" s="69" t="s">
        <v>48</v>
      </c>
      <c r="B149" s="70">
        <v>202</v>
      </c>
      <c r="C149" s="70">
        <v>407</v>
      </c>
      <c r="D149" s="70">
        <v>174</v>
      </c>
      <c r="E149" s="70">
        <v>202</v>
      </c>
      <c r="F149" s="75" t="s">
        <v>280</v>
      </c>
      <c r="G149" s="75" t="s">
        <v>285</v>
      </c>
      <c r="H149" s="75" t="s">
        <v>872</v>
      </c>
      <c r="I149" s="76" t="s">
        <v>46</v>
      </c>
      <c r="J149" s="77"/>
      <c r="K149" s="80"/>
      <c r="L149" s="76"/>
      <c r="M149" s="76" t="s">
        <v>1162</v>
      </c>
      <c r="N149" s="76" t="s">
        <v>46</v>
      </c>
      <c r="O149" s="76" t="s">
        <v>46</v>
      </c>
      <c r="P149" s="79"/>
    </row>
    <row r="150" spans="1:16" ht="90" collapsed="1" x14ac:dyDescent="0.2">
      <c r="A150" s="85" t="s">
        <v>43</v>
      </c>
      <c r="B150" s="86">
        <v>264</v>
      </c>
      <c r="C150" s="86">
        <v>2</v>
      </c>
      <c r="D150" s="86">
        <v>175</v>
      </c>
      <c r="E150" s="86">
        <v>88</v>
      </c>
      <c r="F150" s="87" t="s">
        <v>275</v>
      </c>
      <c r="G150" s="87" t="s">
        <v>286</v>
      </c>
      <c r="H150" s="87" t="s">
        <v>873</v>
      </c>
      <c r="I150" s="88" t="s">
        <v>46</v>
      </c>
      <c r="J150" s="89"/>
      <c r="K150" s="90"/>
      <c r="L150" s="88" t="s">
        <v>168</v>
      </c>
      <c r="M150" s="88" t="s">
        <v>1220</v>
      </c>
      <c r="N150" s="88" t="s">
        <v>46</v>
      </c>
      <c r="O150" s="88" t="s">
        <v>46</v>
      </c>
      <c r="P150" s="88"/>
    </row>
    <row r="151" spans="1:16" ht="101.25" x14ac:dyDescent="0.2">
      <c r="A151" s="69" t="s">
        <v>48</v>
      </c>
      <c r="B151" s="70">
        <v>1</v>
      </c>
      <c r="C151" s="70">
        <v>1</v>
      </c>
      <c r="D151" s="70">
        <v>176</v>
      </c>
      <c r="E151" s="70">
        <v>1</v>
      </c>
      <c r="F151" s="75" t="s">
        <v>278</v>
      </c>
      <c r="G151" s="75" t="s">
        <v>287</v>
      </c>
      <c r="H151" s="75" t="s">
        <v>874</v>
      </c>
      <c r="I151" s="76" t="s">
        <v>716</v>
      </c>
      <c r="J151" s="77"/>
      <c r="K151" s="80"/>
      <c r="L151" s="78"/>
      <c r="M151" s="76" t="s">
        <v>1162</v>
      </c>
      <c r="N151" s="76" t="s">
        <v>46</v>
      </c>
      <c r="O151" s="76" t="s">
        <v>53</v>
      </c>
      <c r="P151" s="79" t="s">
        <v>54</v>
      </c>
    </row>
    <row r="152" spans="1:16" ht="67.5" collapsed="1" x14ac:dyDescent="0.2">
      <c r="A152" s="85" t="s">
        <v>43</v>
      </c>
      <c r="B152" s="86">
        <v>309</v>
      </c>
      <c r="C152" s="86">
        <v>92</v>
      </c>
      <c r="D152" s="86">
        <v>177</v>
      </c>
      <c r="E152" s="86">
        <v>89</v>
      </c>
      <c r="F152" s="87" t="s">
        <v>275</v>
      </c>
      <c r="G152" s="87" t="s">
        <v>288</v>
      </c>
      <c r="H152" s="87" t="s">
        <v>875</v>
      </c>
      <c r="I152" s="88" t="s">
        <v>46</v>
      </c>
      <c r="J152" s="89"/>
      <c r="K152" s="90"/>
      <c r="L152" s="88" t="s">
        <v>175</v>
      </c>
      <c r="M152" s="88" t="s">
        <v>1188</v>
      </c>
      <c r="N152" s="88" t="s">
        <v>46</v>
      </c>
      <c r="O152" s="88" t="s">
        <v>46</v>
      </c>
      <c r="P152" s="88"/>
    </row>
    <row r="153" spans="1:16" ht="67.5" x14ac:dyDescent="0.2">
      <c r="A153" s="69" t="s">
        <v>48</v>
      </c>
      <c r="B153" s="70">
        <v>46</v>
      </c>
      <c r="C153" s="70">
        <v>91</v>
      </c>
      <c r="D153" s="70">
        <v>178</v>
      </c>
      <c r="E153" s="70">
        <v>46</v>
      </c>
      <c r="F153" s="75" t="s">
        <v>289</v>
      </c>
      <c r="G153" s="75" t="s">
        <v>290</v>
      </c>
      <c r="H153" s="75" t="s">
        <v>876</v>
      </c>
      <c r="I153" s="76" t="s">
        <v>46</v>
      </c>
      <c r="J153" s="77"/>
      <c r="K153" s="80"/>
      <c r="L153" s="78"/>
      <c r="M153" s="76" t="s">
        <v>1162</v>
      </c>
      <c r="N153" s="76" t="s">
        <v>46</v>
      </c>
      <c r="O153" s="76" t="s">
        <v>46</v>
      </c>
      <c r="P153" s="79"/>
    </row>
    <row r="154" spans="1:16" ht="123.75" collapsed="1" x14ac:dyDescent="0.2">
      <c r="A154" s="85" t="s">
        <v>43</v>
      </c>
      <c r="B154" s="86">
        <v>270</v>
      </c>
      <c r="C154" s="86">
        <v>14</v>
      </c>
      <c r="D154" s="86">
        <v>179</v>
      </c>
      <c r="E154" s="86">
        <v>90</v>
      </c>
      <c r="F154" s="87" t="s">
        <v>275</v>
      </c>
      <c r="G154" s="87" t="s">
        <v>291</v>
      </c>
      <c r="H154" s="87" t="s">
        <v>877</v>
      </c>
      <c r="I154" s="88" t="s">
        <v>723</v>
      </c>
      <c r="J154" s="89"/>
      <c r="K154" s="90"/>
      <c r="L154" s="88" t="s">
        <v>175</v>
      </c>
      <c r="M154" s="88" t="s">
        <v>1162</v>
      </c>
      <c r="N154" s="88" t="s">
        <v>173</v>
      </c>
      <c r="O154" s="88" t="s">
        <v>292</v>
      </c>
      <c r="P154" s="88" t="s">
        <v>69</v>
      </c>
    </row>
    <row r="155" spans="1:16" ht="56.25" x14ac:dyDescent="0.2">
      <c r="A155" s="69" t="s">
        <v>48</v>
      </c>
      <c r="B155" s="70">
        <v>7</v>
      </c>
      <c r="C155" s="70">
        <v>13</v>
      </c>
      <c r="D155" s="70">
        <v>180</v>
      </c>
      <c r="E155" s="70">
        <v>7</v>
      </c>
      <c r="F155" s="75" t="s">
        <v>73</v>
      </c>
      <c r="G155" s="75" t="s">
        <v>73</v>
      </c>
      <c r="H155" s="75" t="s">
        <v>742</v>
      </c>
      <c r="I155" s="81" t="s">
        <v>717</v>
      </c>
      <c r="J155" s="82" t="s">
        <v>62</v>
      </c>
      <c r="K155" s="81"/>
      <c r="L155" s="84"/>
      <c r="M155" s="81" t="s">
        <v>1162</v>
      </c>
      <c r="N155" s="81" t="s">
        <v>74</v>
      </c>
      <c r="O155" s="81" t="s">
        <v>74</v>
      </c>
      <c r="P155" s="83"/>
    </row>
    <row r="156" spans="1:16" ht="371.25" collapsed="1" x14ac:dyDescent="0.2">
      <c r="A156" s="85" t="s">
        <v>43</v>
      </c>
      <c r="B156" s="86">
        <v>525</v>
      </c>
      <c r="C156" s="86">
        <v>524</v>
      </c>
      <c r="D156" s="86">
        <v>181</v>
      </c>
      <c r="E156" s="86">
        <v>91</v>
      </c>
      <c r="F156" s="87" t="s">
        <v>275</v>
      </c>
      <c r="G156" s="87" t="s">
        <v>293</v>
      </c>
      <c r="H156" s="87" t="s">
        <v>878</v>
      </c>
      <c r="I156" s="88" t="s">
        <v>46</v>
      </c>
      <c r="J156" s="89"/>
      <c r="K156" s="90"/>
      <c r="L156" s="88" t="s">
        <v>294</v>
      </c>
      <c r="M156" s="88" t="s">
        <v>1221</v>
      </c>
      <c r="N156" s="88" t="s">
        <v>46</v>
      </c>
      <c r="O156" s="88" t="s">
        <v>46</v>
      </c>
      <c r="P156" s="88"/>
    </row>
    <row r="157" spans="1:16" ht="101.25" x14ac:dyDescent="0.2">
      <c r="A157" s="69" t="s">
        <v>48</v>
      </c>
      <c r="B157" s="70">
        <v>262</v>
      </c>
      <c r="C157" s="70">
        <v>523</v>
      </c>
      <c r="D157" s="70">
        <v>182</v>
      </c>
      <c r="E157" s="70">
        <v>262</v>
      </c>
      <c r="F157" s="75" t="s">
        <v>295</v>
      </c>
      <c r="G157" s="75" t="s">
        <v>296</v>
      </c>
      <c r="H157" s="75" t="s">
        <v>879</v>
      </c>
      <c r="I157" s="76" t="s">
        <v>46</v>
      </c>
      <c r="J157" s="77"/>
      <c r="K157" s="80"/>
      <c r="L157" s="78"/>
      <c r="M157" s="76" t="s">
        <v>1162</v>
      </c>
      <c r="N157" s="76" t="s">
        <v>46</v>
      </c>
      <c r="O157" s="76" t="s">
        <v>46</v>
      </c>
      <c r="P157" s="79"/>
    </row>
    <row r="158" spans="1:16" ht="202.5" collapsed="1" x14ac:dyDescent="0.2">
      <c r="A158" s="85" t="s">
        <v>43</v>
      </c>
      <c r="B158" s="86">
        <v>314</v>
      </c>
      <c r="C158" s="86">
        <v>102</v>
      </c>
      <c r="D158" s="86">
        <v>183</v>
      </c>
      <c r="E158" s="86">
        <v>92</v>
      </c>
      <c r="F158" s="87" t="s">
        <v>297</v>
      </c>
      <c r="G158" s="87" t="s">
        <v>298</v>
      </c>
      <c r="H158" s="87" t="s">
        <v>880</v>
      </c>
      <c r="I158" s="88" t="s">
        <v>725</v>
      </c>
      <c r="J158" s="89"/>
      <c r="K158" s="90"/>
      <c r="L158" s="88" t="s">
        <v>157</v>
      </c>
      <c r="M158" s="88" t="s">
        <v>1222</v>
      </c>
      <c r="N158" s="88" t="s">
        <v>106</v>
      </c>
      <c r="O158" s="88" t="s">
        <v>261</v>
      </c>
      <c r="P158" s="88" t="s">
        <v>69</v>
      </c>
    </row>
    <row r="159" spans="1:16" ht="56.25" x14ac:dyDescent="0.2">
      <c r="A159" s="69" t="s">
        <v>48</v>
      </c>
      <c r="B159" s="70">
        <v>51</v>
      </c>
      <c r="C159" s="70">
        <v>101</v>
      </c>
      <c r="D159" s="70">
        <v>184</v>
      </c>
      <c r="E159" s="70">
        <v>51</v>
      </c>
      <c r="F159" s="75" t="s">
        <v>73</v>
      </c>
      <c r="G159" s="75" t="s">
        <v>73</v>
      </c>
      <c r="H159" s="75" t="s">
        <v>742</v>
      </c>
      <c r="I159" s="81" t="s">
        <v>717</v>
      </c>
      <c r="J159" s="82" t="s">
        <v>62</v>
      </c>
      <c r="K159" s="81"/>
      <c r="L159" s="84"/>
      <c r="M159" s="81" t="s">
        <v>1162</v>
      </c>
      <c r="N159" s="81" t="s">
        <v>74</v>
      </c>
      <c r="O159" s="81" t="s">
        <v>74</v>
      </c>
      <c r="P159" s="83"/>
    </row>
    <row r="160" spans="1:16" ht="225" collapsed="1" x14ac:dyDescent="0.2">
      <c r="A160" s="85" t="s">
        <v>43</v>
      </c>
      <c r="B160" s="86">
        <v>313</v>
      </c>
      <c r="C160" s="86">
        <v>100</v>
      </c>
      <c r="D160" s="86">
        <v>185</v>
      </c>
      <c r="E160" s="86">
        <v>93</v>
      </c>
      <c r="F160" s="87" t="s">
        <v>297</v>
      </c>
      <c r="G160" s="87" t="s">
        <v>299</v>
      </c>
      <c r="H160" s="87" t="s">
        <v>881</v>
      </c>
      <c r="I160" s="88" t="s">
        <v>719</v>
      </c>
      <c r="J160" s="89"/>
      <c r="K160" s="90"/>
      <c r="L160" s="88" t="s">
        <v>294</v>
      </c>
      <c r="M160" s="88" t="s">
        <v>1223</v>
      </c>
      <c r="N160" s="88" t="s">
        <v>106</v>
      </c>
      <c r="O160" s="88" t="s">
        <v>106</v>
      </c>
      <c r="P160" s="88"/>
    </row>
    <row r="161" spans="1:16" ht="90" x14ac:dyDescent="0.2">
      <c r="A161" s="69" t="s">
        <v>48</v>
      </c>
      <c r="B161" s="70">
        <v>50</v>
      </c>
      <c r="C161" s="70">
        <v>99</v>
      </c>
      <c r="D161" s="70">
        <v>186</v>
      </c>
      <c r="E161" s="70">
        <v>50</v>
      </c>
      <c r="F161" s="75" t="s">
        <v>300</v>
      </c>
      <c r="G161" s="75" t="s">
        <v>301</v>
      </c>
      <c r="H161" s="75" t="s">
        <v>882</v>
      </c>
      <c r="I161" s="76" t="s">
        <v>719</v>
      </c>
      <c r="J161" s="77"/>
      <c r="K161" s="80"/>
      <c r="L161" s="76"/>
      <c r="M161" s="76" t="s">
        <v>1162</v>
      </c>
      <c r="N161" s="76" t="s">
        <v>106</v>
      </c>
      <c r="O161" s="76" t="s">
        <v>106</v>
      </c>
      <c r="P161" s="79"/>
    </row>
    <row r="162" spans="1:16" ht="168.75" collapsed="1" x14ac:dyDescent="0.2">
      <c r="A162" s="85" t="s">
        <v>43</v>
      </c>
      <c r="B162" s="86">
        <v>315</v>
      </c>
      <c r="C162" s="86">
        <v>104</v>
      </c>
      <c r="D162" s="86">
        <v>187</v>
      </c>
      <c r="E162" s="86">
        <v>94</v>
      </c>
      <c r="F162" s="87" t="s">
        <v>297</v>
      </c>
      <c r="G162" s="87" t="s">
        <v>302</v>
      </c>
      <c r="H162" s="87" t="s">
        <v>883</v>
      </c>
      <c r="I162" s="88" t="s">
        <v>720</v>
      </c>
      <c r="J162" s="89"/>
      <c r="K162" s="90"/>
      <c r="L162" s="88" t="s">
        <v>303</v>
      </c>
      <c r="M162" s="88" t="s">
        <v>1162</v>
      </c>
      <c r="N162" s="88" t="s">
        <v>173</v>
      </c>
      <c r="O162" s="88" t="s">
        <v>173</v>
      </c>
      <c r="P162" s="88"/>
    </row>
    <row r="163" spans="1:16" ht="123.75" x14ac:dyDescent="0.2">
      <c r="A163" s="69" t="s">
        <v>48</v>
      </c>
      <c r="B163" s="70">
        <v>52</v>
      </c>
      <c r="C163" s="70">
        <v>103</v>
      </c>
      <c r="D163" s="70">
        <v>188</v>
      </c>
      <c r="E163" s="70">
        <v>52</v>
      </c>
      <c r="F163" s="75" t="s">
        <v>300</v>
      </c>
      <c r="G163" s="75" t="s">
        <v>304</v>
      </c>
      <c r="H163" s="75" t="s">
        <v>884</v>
      </c>
      <c r="I163" s="76" t="s">
        <v>720</v>
      </c>
      <c r="J163" s="77"/>
      <c r="K163" s="80"/>
      <c r="L163" s="76"/>
      <c r="M163" s="76" t="s">
        <v>1162</v>
      </c>
      <c r="N163" s="76" t="s">
        <v>173</v>
      </c>
      <c r="O163" s="76" t="s">
        <v>173</v>
      </c>
      <c r="P163" s="79"/>
    </row>
    <row r="164" spans="1:16" ht="90" collapsed="1" x14ac:dyDescent="0.2">
      <c r="A164" s="85" t="s">
        <v>43</v>
      </c>
      <c r="B164" s="86">
        <v>316</v>
      </c>
      <c r="C164" s="86">
        <v>106</v>
      </c>
      <c r="D164" s="86">
        <v>189</v>
      </c>
      <c r="E164" s="86">
        <v>95</v>
      </c>
      <c r="F164" s="87" t="s">
        <v>305</v>
      </c>
      <c r="G164" s="87" t="s">
        <v>306</v>
      </c>
      <c r="H164" s="87" t="s">
        <v>885</v>
      </c>
      <c r="I164" s="88" t="s">
        <v>720</v>
      </c>
      <c r="J164" s="89"/>
      <c r="K164" s="90"/>
      <c r="L164" s="88" t="s">
        <v>175</v>
      </c>
      <c r="M164" s="88" t="s">
        <v>1162</v>
      </c>
      <c r="N164" s="88" t="s">
        <v>173</v>
      </c>
      <c r="O164" s="88" t="s">
        <v>173</v>
      </c>
      <c r="P164" s="88"/>
    </row>
    <row r="165" spans="1:16" ht="67.5" x14ac:dyDescent="0.2">
      <c r="A165" s="69" t="s">
        <v>48</v>
      </c>
      <c r="B165" s="70">
        <v>53</v>
      </c>
      <c r="C165" s="70">
        <v>105</v>
      </c>
      <c r="D165" s="70">
        <v>190</v>
      </c>
      <c r="E165" s="70">
        <v>53</v>
      </c>
      <c r="F165" s="75" t="s">
        <v>307</v>
      </c>
      <c r="G165" s="75" t="s">
        <v>308</v>
      </c>
      <c r="H165" s="75" t="s">
        <v>886</v>
      </c>
      <c r="I165" s="76" t="s">
        <v>720</v>
      </c>
      <c r="J165" s="77"/>
      <c r="K165" s="80"/>
      <c r="L165" s="78"/>
      <c r="M165" s="76" t="s">
        <v>1162</v>
      </c>
      <c r="N165" s="76" t="s">
        <v>173</v>
      </c>
      <c r="O165" s="76" t="s">
        <v>173</v>
      </c>
      <c r="P165" s="79"/>
    </row>
    <row r="166" spans="1:16" ht="326.25" collapsed="1" x14ac:dyDescent="0.2">
      <c r="A166" s="85" t="s">
        <v>43</v>
      </c>
      <c r="B166" s="86">
        <v>317</v>
      </c>
      <c r="C166" s="86">
        <v>108</v>
      </c>
      <c r="D166" s="86">
        <v>191</v>
      </c>
      <c r="E166" s="86">
        <v>96</v>
      </c>
      <c r="F166" s="87" t="s">
        <v>309</v>
      </c>
      <c r="G166" s="87" t="s">
        <v>310</v>
      </c>
      <c r="H166" s="87" t="s">
        <v>887</v>
      </c>
      <c r="I166" s="88" t="s">
        <v>724</v>
      </c>
      <c r="J166" s="89"/>
      <c r="K166" s="90"/>
      <c r="L166" s="88" t="s">
        <v>91</v>
      </c>
      <c r="M166" s="88" t="s">
        <v>1224</v>
      </c>
      <c r="N166" s="88" t="s">
        <v>46</v>
      </c>
      <c r="O166" s="88" t="s">
        <v>68</v>
      </c>
      <c r="P166" s="88" t="s">
        <v>69</v>
      </c>
    </row>
    <row r="167" spans="1:16" ht="56.25" x14ac:dyDescent="0.2">
      <c r="A167" s="69" t="s">
        <v>48</v>
      </c>
      <c r="B167" s="70">
        <v>54</v>
      </c>
      <c r="C167" s="70">
        <v>107</v>
      </c>
      <c r="D167" s="70">
        <v>192</v>
      </c>
      <c r="E167" s="70">
        <v>54</v>
      </c>
      <c r="F167" s="75" t="s">
        <v>73</v>
      </c>
      <c r="G167" s="75" t="s">
        <v>73</v>
      </c>
      <c r="H167" s="75" t="s">
        <v>742</v>
      </c>
      <c r="I167" s="81" t="s">
        <v>717</v>
      </c>
      <c r="J167" s="82" t="s">
        <v>62</v>
      </c>
      <c r="K167" s="81"/>
      <c r="L167" s="84"/>
      <c r="M167" s="81" t="s">
        <v>1162</v>
      </c>
      <c r="N167" s="81" t="s">
        <v>74</v>
      </c>
      <c r="O167" s="81" t="s">
        <v>74</v>
      </c>
      <c r="P167" s="83"/>
    </row>
    <row r="168" spans="1:16" ht="225" collapsed="1" x14ac:dyDescent="0.2">
      <c r="A168" s="85" t="s">
        <v>43</v>
      </c>
      <c r="B168" s="86">
        <v>318</v>
      </c>
      <c r="C168" s="86">
        <v>110</v>
      </c>
      <c r="D168" s="86">
        <v>193</v>
      </c>
      <c r="E168" s="86">
        <v>97</v>
      </c>
      <c r="F168" s="87" t="s">
        <v>309</v>
      </c>
      <c r="G168" s="87" t="s">
        <v>311</v>
      </c>
      <c r="H168" s="87" t="s">
        <v>888</v>
      </c>
      <c r="I168" s="88" t="s">
        <v>724</v>
      </c>
      <c r="J168" s="89"/>
      <c r="K168" s="90"/>
      <c r="L168" s="88" t="s">
        <v>91</v>
      </c>
      <c r="M168" s="88" t="s">
        <v>1225</v>
      </c>
      <c r="N168" s="88" t="s">
        <v>46</v>
      </c>
      <c r="O168" s="88" t="s">
        <v>68</v>
      </c>
      <c r="P168" s="88" t="s">
        <v>69</v>
      </c>
    </row>
    <row r="169" spans="1:16" ht="56.25" x14ac:dyDescent="0.2">
      <c r="A169" s="69" t="s">
        <v>48</v>
      </c>
      <c r="B169" s="70">
        <v>55</v>
      </c>
      <c r="C169" s="70">
        <v>109</v>
      </c>
      <c r="D169" s="70">
        <v>194</v>
      </c>
      <c r="E169" s="70">
        <v>55</v>
      </c>
      <c r="F169" s="75" t="s">
        <v>73</v>
      </c>
      <c r="G169" s="75" t="s">
        <v>73</v>
      </c>
      <c r="H169" s="75" t="s">
        <v>742</v>
      </c>
      <c r="I169" s="81" t="s">
        <v>717</v>
      </c>
      <c r="J169" s="82" t="s">
        <v>62</v>
      </c>
      <c r="K169" s="81"/>
      <c r="L169" s="84"/>
      <c r="M169" s="81" t="s">
        <v>1162</v>
      </c>
      <c r="N169" s="81" t="s">
        <v>74</v>
      </c>
      <c r="O169" s="81" t="s">
        <v>74</v>
      </c>
      <c r="P169" s="83"/>
    </row>
    <row r="170" spans="1:16" ht="157.5" collapsed="1" x14ac:dyDescent="0.2">
      <c r="A170" s="85" t="s">
        <v>43</v>
      </c>
      <c r="B170" s="86">
        <v>319</v>
      </c>
      <c r="C170" s="86">
        <v>112</v>
      </c>
      <c r="D170" s="86">
        <v>195</v>
      </c>
      <c r="E170" s="86">
        <v>98</v>
      </c>
      <c r="F170" s="87" t="s">
        <v>309</v>
      </c>
      <c r="G170" s="87" t="s">
        <v>312</v>
      </c>
      <c r="H170" s="87" t="s">
        <v>889</v>
      </c>
      <c r="I170" s="88" t="s">
        <v>723</v>
      </c>
      <c r="J170" s="89"/>
      <c r="K170" s="90"/>
      <c r="L170" s="88" t="s">
        <v>157</v>
      </c>
      <c r="M170" s="88" t="s">
        <v>1226</v>
      </c>
      <c r="N170" s="88" t="s">
        <v>173</v>
      </c>
      <c r="O170" s="88" t="s">
        <v>292</v>
      </c>
      <c r="P170" s="88" t="s">
        <v>69</v>
      </c>
    </row>
    <row r="171" spans="1:16" ht="56.25" x14ac:dyDescent="0.2">
      <c r="A171" s="69" t="s">
        <v>48</v>
      </c>
      <c r="B171" s="70">
        <v>56</v>
      </c>
      <c r="C171" s="70">
        <v>111</v>
      </c>
      <c r="D171" s="70">
        <v>196</v>
      </c>
      <c r="E171" s="70">
        <v>56</v>
      </c>
      <c r="F171" s="75" t="s">
        <v>73</v>
      </c>
      <c r="G171" s="75" t="s">
        <v>73</v>
      </c>
      <c r="H171" s="75" t="s">
        <v>742</v>
      </c>
      <c r="I171" s="81" t="s">
        <v>717</v>
      </c>
      <c r="J171" s="82" t="s">
        <v>62</v>
      </c>
      <c r="K171" s="81"/>
      <c r="L171" s="81"/>
      <c r="M171" s="81" t="s">
        <v>1162</v>
      </c>
      <c r="N171" s="81" t="s">
        <v>74</v>
      </c>
      <c r="O171" s="81" t="s">
        <v>74</v>
      </c>
      <c r="P171" s="83"/>
    </row>
    <row r="172" spans="1:16" ht="78.75" collapsed="1" x14ac:dyDescent="0.2">
      <c r="A172" s="85" t="s">
        <v>43</v>
      </c>
      <c r="B172" s="86">
        <v>320</v>
      </c>
      <c r="C172" s="86">
        <v>114</v>
      </c>
      <c r="D172" s="86">
        <v>197</v>
      </c>
      <c r="E172" s="86">
        <v>99</v>
      </c>
      <c r="F172" s="87" t="s">
        <v>313</v>
      </c>
      <c r="G172" s="87" t="s">
        <v>314</v>
      </c>
      <c r="H172" s="87" t="s">
        <v>890</v>
      </c>
      <c r="I172" s="88" t="s">
        <v>46</v>
      </c>
      <c r="J172" s="89"/>
      <c r="K172" s="90"/>
      <c r="L172" s="88" t="s">
        <v>57</v>
      </c>
      <c r="M172" s="88" t="s">
        <v>1227</v>
      </c>
      <c r="N172" s="88" t="s">
        <v>46</v>
      </c>
      <c r="O172" s="88" t="s">
        <v>46</v>
      </c>
      <c r="P172" s="88"/>
    </row>
    <row r="173" spans="1:16" ht="56.25" x14ac:dyDescent="0.2">
      <c r="A173" s="69" t="s">
        <v>48</v>
      </c>
      <c r="B173" s="70">
        <v>57</v>
      </c>
      <c r="C173" s="70">
        <v>113</v>
      </c>
      <c r="D173" s="70">
        <v>198</v>
      </c>
      <c r="E173" s="70">
        <v>57</v>
      </c>
      <c r="F173" s="75" t="s">
        <v>315</v>
      </c>
      <c r="G173" s="75" t="s">
        <v>316</v>
      </c>
      <c r="H173" s="75" t="s">
        <v>891</v>
      </c>
      <c r="I173" s="76" t="s">
        <v>719</v>
      </c>
      <c r="J173" s="77"/>
      <c r="K173" s="80"/>
      <c r="L173" s="76"/>
      <c r="M173" s="76" t="s">
        <v>1162</v>
      </c>
      <c r="N173" s="76" t="s">
        <v>106</v>
      </c>
      <c r="O173" s="76" t="s">
        <v>106</v>
      </c>
      <c r="P173" s="79"/>
    </row>
    <row r="174" spans="1:16" ht="56.25" collapsed="1" x14ac:dyDescent="0.2">
      <c r="A174" s="85" t="s">
        <v>43</v>
      </c>
      <c r="B174" s="86">
        <v>321</v>
      </c>
      <c r="C174" s="86">
        <v>116</v>
      </c>
      <c r="D174" s="86">
        <v>199</v>
      </c>
      <c r="E174" s="86">
        <v>100</v>
      </c>
      <c r="F174" s="87" t="s">
        <v>313</v>
      </c>
      <c r="G174" s="87" t="s">
        <v>317</v>
      </c>
      <c r="H174" s="87" t="s">
        <v>892</v>
      </c>
      <c r="I174" s="88" t="s">
        <v>719</v>
      </c>
      <c r="J174" s="89"/>
      <c r="K174" s="90"/>
      <c r="L174" s="88" t="s">
        <v>57</v>
      </c>
      <c r="M174" s="88" t="s">
        <v>1228</v>
      </c>
      <c r="N174" s="88" t="s">
        <v>106</v>
      </c>
      <c r="O174" s="88" t="s">
        <v>106</v>
      </c>
      <c r="P174" s="88"/>
    </row>
    <row r="175" spans="1:16" ht="56.25" x14ac:dyDescent="0.2">
      <c r="A175" s="69" t="s">
        <v>48</v>
      </c>
      <c r="B175" s="70">
        <v>58</v>
      </c>
      <c r="C175" s="70">
        <v>115</v>
      </c>
      <c r="D175" s="70">
        <v>200</v>
      </c>
      <c r="E175" s="70">
        <v>58</v>
      </c>
      <c r="F175" s="75" t="s">
        <v>315</v>
      </c>
      <c r="G175" s="75" t="s">
        <v>318</v>
      </c>
      <c r="H175" s="75" t="s">
        <v>893</v>
      </c>
      <c r="I175" s="76" t="s">
        <v>720</v>
      </c>
      <c r="J175" s="77"/>
      <c r="K175" s="80"/>
      <c r="L175" s="76"/>
      <c r="M175" s="76" t="s">
        <v>1162</v>
      </c>
      <c r="N175" s="76" t="s">
        <v>173</v>
      </c>
      <c r="O175" s="76" t="s">
        <v>173</v>
      </c>
      <c r="P175" s="79"/>
    </row>
    <row r="176" spans="1:16" ht="56.25" collapsed="1" x14ac:dyDescent="0.2">
      <c r="A176" s="85" t="s">
        <v>43</v>
      </c>
      <c r="B176" s="86">
        <v>322</v>
      </c>
      <c r="C176" s="86">
        <v>118</v>
      </c>
      <c r="D176" s="86">
        <v>201</v>
      </c>
      <c r="E176" s="86">
        <v>101</v>
      </c>
      <c r="F176" s="87" t="s">
        <v>313</v>
      </c>
      <c r="G176" s="87" t="s">
        <v>319</v>
      </c>
      <c r="H176" s="87" t="s">
        <v>894</v>
      </c>
      <c r="I176" s="88" t="s">
        <v>719</v>
      </c>
      <c r="J176" s="89"/>
      <c r="K176" s="90"/>
      <c r="L176" s="88" t="s">
        <v>168</v>
      </c>
      <c r="M176" s="88" t="s">
        <v>1228</v>
      </c>
      <c r="N176" s="88" t="s">
        <v>106</v>
      </c>
      <c r="O176" s="88" t="s">
        <v>106</v>
      </c>
      <c r="P176" s="88"/>
    </row>
    <row r="177" spans="1:16" ht="56.25" x14ac:dyDescent="0.2">
      <c r="A177" s="69" t="s">
        <v>48</v>
      </c>
      <c r="B177" s="70">
        <v>59</v>
      </c>
      <c r="C177" s="70">
        <v>117</v>
      </c>
      <c r="D177" s="70">
        <v>202</v>
      </c>
      <c r="E177" s="70">
        <v>59</v>
      </c>
      <c r="F177" s="75" t="s">
        <v>315</v>
      </c>
      <c r="G177" s="75" t="s">
        <v>320</v>
      </c>
      <c r="H177" s="75" t="s">
        <v>895</v>
      </c>
      <c r="I177" s="76" t="s">
        <v>720</v>
      </c>
      <c r="J177" s="77"/>
      <c r="K177" s="80"/>
      <c r="L177" s="78"/>
      <c r="M177" s="76" t="s">
        <v>1162</v>
      </c>
      <c r="N177" s="76" t="s">
        <v>173</v>
      </c>
      <c r="O177" s="76" t="s">
        <v>173</v>
      </c>
      <c r="P177" s="79"/>
    </row>
    <row r="178" spans="1:16" ht="180" collapsed="1" x14ac:dyDescent="0.2">
      <c r="A178" s="85" t="s">
        <v>43</v>
      </c>
      <c r="B178" s="86">
        <v>323</v>
      </c>
      <c r="C178" s="86">
        <v>120</v>
      </c>
      <c r="D178" s="86">
        <v>203</v>
      </c>
      <c r="E178" s="86">
        <v>102</v>
      </c>
      <c r="F178" s="87" t="s">
        <v>313</v>
      </c>
      <c r="G178" s="87" t="s">
        <v>321</v>
      </c>
      <c r="H178" s="87" t="s">
        <v>896</v>
      </c>
      <c r="I178" s="88" t="s">
        <v>723</v>
      </c>
      <c r="J178" s="89"/>
      <c r="K178" s="90"/>
      <c r="L178" s="88" t="s">
        <v>157</v>
      </c>
      <c r="M178" s="88" t="s">
        <v>1229</v>
      </c>
      <c r="N178" s="88" t="s">
        <v>173</v>
      </c>
      <c r="O178" s="88" t="s">
        <v>292</v>
      </c>
      <c r="P178" s="88" t="s">
        <v>69</v>
      </c>
    </row>
    <row r="179" spans="1:16" ht="56.25" x14ac:dyDescent="0.2">
      <c r="A179" s="69" t="s">
        <v>48</v>
      </c>
      <c r="B179" s="70">
        <v>60</v>
      </c>
      <c r="C179" s="70">
        <v>119</v>
      </c>
      <c r="D179" s="70">
        <v>204</v>
      </c>
      <c r="E179" s="70">
        <v>60</v>
      </c>
      <c r="F179" s="75" t="s">
        <v>73</v>
      </c>
      <c r="G179" s="75" t="s">
        <v>73</v>
      </c>
      <c r="H179" s="75" t="s">
        <v>742</v>
      </c>
      <c r="I179" s="81" t="s">
        <v>717</v>
      </c>
      <c r="J179" s="82" t="s">
        <v>62</v>
      </c>
      <c r="K179" s="81"/>
      <c r="L179" s="84"/>
      <c r="M179" s="81" t="s">
        <v>1162</v>
      </c>
      <c r="N179" s="81" t="s">
        <v>74</v>
      </c>
      <c r="O179" s="81" t="s">
        <v>74</v>
      </c>
      <c r="P179" s="83"/>
    </row>
    <row r="180" spans="1:16" ht="112.5" collapsed="1" x14ac:dyDescent="0.2">
      <c r="A180" s="85" t="s">
        <v>43</v>
      </c>
      <c r="B180" s="86">
        <v>304</v>
      </c>
      <c r="C180" s="86">
        <v>82</v>
      </c>
      <c r="D180" s="86">
        <v>205</v>
      </c>
      <c r="E180" s="86">
        <v>103</v>
      </c>
      <c r="F180" s="87" t="s">
        <v>322</v>
      </c>
      <c r="G180" s="87" t="s">
        <v>323</v>
      </c>
      <c r="H180" s="87" t="s">
        <v>897</v>
      </c>
      <c r="I180" s="88" t="s">
        <v>723</v>
      </c>
      <c r="J180" s="89"/>
      <c r="K180" s="90"/>
      <c r="L180" s="88" t="s">
        <v>57</v>
      </c>
      <c r="M180" s="88" t="s">
        <v>1230</v>
      </c>
      <c r="N180" s="88" t="s">
        <v>173</v>
      </c>
      <c r="O180" s="88" t="s">
        <v>292</v>
      </c>
      <c r="P180" s="88" t="s">
        <v>69</v>
      </c>
    </row>
    <row r="181" spans="1:16" ht="56.25" x14ac:dyDescent="0.2">
      <c r="A181" s="69" t="s">
        <v>48</v>
      </c>
      <c r="B181" s="70">
        <v>41</v>
      </c>
      <c r="C181" s="70">
        <v>81</v>
      </c>
      <c r="D181" s="70">
        <v>206</v>
      </c>
      <c r="E181" s="70">
        <v>41</v>
      </c>
      <c r="F181" s="75" t="s">
        <v>73</v>
      </c>
      <c r="G181" s="75" t="s">
        <v>73</v>
      </c>
      <c r="H181" s="75" t="s">
        <v>742</v>
      </c>
      <c r="I181" s="81" t="s">
        <v>717</v>
      </c>
      <c r="J181" s="82" t="s">
        <v>62</v>
      </c>
      <c r="K181" s="81"/>
      <c r="L181" s="81"/>
      <c r="M181" s="81" t="s">
        <v>1162</v>
      </c>
      <c r="N181" s="81" t="s">
        <v>74</v>
      </c>
      <c r="O181" s="81" t="s">
        <v>74</v>
      </c>
      <c r="P181" s="83"/>
    </row>
    <row r="182" spans="1:16" ht="112.5" collapsed="1" x14ac:dyDescent="0.2">
      <c r="A182" s="85" t="s">
        <v>43</v>
      </c>
      <c r="B182" s="86">
        <v>305</v>
      </c>
      <c r="C182" s="86">
        <v>84</v>
      </c>
      <c r="D182" s="86">
        <v>207</v>
      </c>
      <c r="E182" s="86">
        <v>104</v>
      </c>
      <c r="F182" s="87" t="s">
        <v>322</v>
      </c>
      <c r="G182" s="87" t="s">
        <v>324</v>
      </c>
      <c r="H182" s="87" t="s">
        <v>898</v>
      </c>
      <c r="I182" s="88" t="s">
        <v>723</v>
      </c>
      <c r="J182" s="89"/>
      <c r="K182" s="90"/>
      <c r="L182" s="88" t="s">
        <v>220</v>
      </c>
      <c r="M182" s="88" t="s">
        <v>1231</v>
      </c>
      <c r="N182" s="88" t="s">
        <v>173</v>
      </c>
      <c r="O182" s="88" t="s">
        <v>292</v>
      </c>
      <c r="P182" s="88" t="s">
        <v>69</v>
      </c>
    </row>
    <row r="183" spans="1:16" ht="56.25" x14ac:dyDescent="0.2">
      <c r="A183" s="69" t="s">
        <v>48</v>
      </c>
      <c r="B183" s="70">
        <v>42</v>
      </c>
      <c r="C183" s="70">
        <v>83</v>
      </c>
      <c r="D183" s="70">
        <v>208</v>
      </c>
      <c r="E183" s="70">
        <v>42</v>
      </c>
      <c r="F183" s="75" t="s">
        <v>73</v>
      </c>
      <c r="G183" s="75" t="s">
        <v>73</v>
      </c>
      <c r="H183" s="75" t="s">
        <v>742</v>
      </c>
      <c r="I183" s="81" t="s">
        <v>717</v>
      </c>
      <c r="J183" s="82" t="s">
        <v>62</v>
      </c>
      <c r="K183" s="81"/>
      <c r="L183" s="81"/>
      <c r="M183" s="81" t="s">
        <v>1162</v>
      </c>
      <c r="N183" s="81" t="s">
        <v>74</v>
      </c>
      <c r="O183" s="81" t="s">
        <v>74</v>
      </c>
      <c r="P183" s="83"/>
    </row>
    <row r="184" spans="1:16" ht="168.75" collapsed="1" x14ac:dyDescent="0.2">
      <c r="A184" s="85" t="s">
        <v>43</v>
      </c>
      <c r="B184" s="86">
        <v>306</v>
      </c>
      <c r="C184" s="86">
        <v>86</v>
      </c>
      <c r="D184" s="86">
        <v>209</v>
      </c>
      <c r="E184" s="86">
        <v>105</v>
      </c>
      <c r="F184" s="87" t="s">
        <v>322</v>
      </c>
      <c r="G184" s="87" t="s">
        <v>325</v>
      </c>
      <c r="H184" s="87" t="s">
        <v>899</v>
      </c>
      <c r="I184" s="88" t="s">
        <v>723</v>
      </c>
      <c r="J184" s="89"/>
      <c r="K184" s="90"/>
      <c r="L184" s="88" t="s">
        <v>157</v>
      </c>
      <c r="M184" s="88" t="s">
        <v>1232</v>
      </c>
      <c r="N184" s="88" t="s">
        <v>173</v>
      </c>
      <c r="O184" s="88" t="s">
        <v>292</v>
      </c>
      <c r="P184" s="88" t="s">
        <v>69</v>
      </c>
    </row>
    <row r="185" spans="1:16" ht="56.25" x14ac:dyDescent="0.2">
      <c r="A185" s="69" t="s">
        <v>48</v>
      </c>
      <c r="B185" s="70">
        <v>43</v>
      </c>
      <c r="C185" s="70">
        <v>85</v>
      </c>
      <c r="D185" s="70">
        <v>210</v>
      </c>
      <c r="E185" s="70">
        <v>43</v>
      </c>
      <c r="F185" s="75" t="s">
        <v>73</v>
      </c>
      <c r="G185" s="75" t="s">
        <v>73</v>
      </c>
      <c r="H185" s="75" t="s">
        <v>742</v>
      </c>
      <c r="I185" s="81" t="s">
        <v>717</v>
      </c>
      <c r="J185" s="82" t="s">
        <v>62</v>
      </c>
      <c r="K185" s="81"/>
      <c r="L185" s="81"/>
      <c r="M185" s="81" t="s">
        <v>1162</v>
      </c>
      <c r="N185" s="81" t="s">
        <v>74</v>
      </c>
      <c r="O185" s="81" t="s">
        <v>74</v>
      </c>
      <c r="P185" s="83"/>
    </row>
    <row r="186" spans="1:16" ht="112.5" collapsed="1" x14ac:dyDescent="0.2">
      <c r="A186" s="85" t="s">
        <v>43</v>
      </c>
      <c r="B186" s="86">
        <v>303</v>
      </c>
      <c r="C186" s="86">
        <v>80</v>
      </c>
      <c r="D186" s="86">
        <v>211</v>
      </c>
      <c r="E186" s="86">
        <v>106</v>
      </c>
      <c r="F186" s="87" t="s">
        <v>326</v>
      </c>
      <c r="G186" s="87" t="s">
        <v>327</v>
      </c>
      <c r="H186" s="87" t="s">
        <v>900</v>
      </c>
      <c r="I186" s="88" t="s">
        <v>46</v>
      </c>
      <c r="J186" s="89"/>
      <c r="K186" s="90"/>
      <c r="L186" s="88" t="s">
        <v>168</v>
      </c>
      <c r="M186" s="88" t="s">
        <v>1233</v>
      </c>
      <c r="N186" s="88" t="s">
        <v>46</v>
      </c>
      <c r="O186" s="88" t="s">
        <v>46</v>
      </c>
      <c r="P186" s="88"/>
    </row>
    <row r="187" spans="1:16" ht="67.5" x14ac:dyDescent="0.2">
      <c r="A187" s="69" t="s">
        <v>48</v>
      </c>
      <c r="B187" s="70">
        <v>40</v>
      </c>
      <c r="C187" s="70">
        <v>79</v>
      </c>
      <c r="D187" s="70">
        <v>212</v>
      </c>
      <c r="E187" s="70">
        <v>40</v>
      </c>
      <c r="F187" s="75" t="s">
        <v>289</v>
      </c>
      <c r="G187" s="75" t="s">
        <v>328</v>
      </c>
      <c r="H187" s="75" t="s">
        <v>901</v>
      </c>
      <c r="I187" s="76" t="s">
        <v>46</v>
      </c>
      <c r="J187" s="77"/>
      <c r="K187" s="80"/>
      <c r="L187" s="76"/>
      <c r="M187" s="76" t="s">
        <v>1162</v>
      </c>
      <c r="N187" s="76" t="s">
        <v>46</v>
      </c>
      <c r="O187" s="76" t="s">
        <v>46</v>
      </c>
      <c r="P187" s="79"/>
    </row>
    <row r="188" spans="1:16" ht="78.75" collapsed="1" x14ac:dyDescent="0.2">
      <c r="A188" s="85" t="s">
        <v>43</v>
      </c>
      <c r="B188" s="86">
        <v>302</v>
      </c>
      <c r="C188" s="86">
        <v>78</v>
      </c>
      <c r="D188" s="86">
        <v>213</v>
      </c>
      <c r="E188" s="86">
        <v>107</v>
      </c>
      <c r="F188" s="87" t="s">
        <v>326</v>
      </c>
      <c r="G188" s="87" t="s">
        <v>329</v>
      </c>
      <c r="H188" s="87" t="s">
        <v>902</v>
      </c>
      <c r="I188" s="88" t="s">
        <v>719</v>
      </c>
      <c r="J188" s="89"/>
      <c r="K188" s="90"/>
      <c r="L188" s="88" t="s">
        <v>187</v>
      </c>
      <c r="M188" s="88" t="s">
        <v>1234</v>
      </c>
      <c r="N188" s="88" t="s">
        <v>106</v>
      </c>
      <c r="O188" s="88" t="s">
        <v>106</v>
      </c>
      <c r="P188" s="88"/>
    </row>
    <row r="189" spans="1:16" ht="67.5" x14ac:dyDescent="0.2">
      <c r="A189" s="69" t="s">
        <v>48</v>
      </c>
      <c r="B189" s="70">
        <v>39</v>
      </c>
      <c r="C189" s="70">
        <v>77</v>
      </c>
      <c r="D189" s="70">
        <v>214</v>
      </c>
      <c r="E189" s="70">
        <v>39</v>
      </c>
      <c r="F189" s="75" t="s">
        <v>330</v>
      </c>
      <c r="G189" s="75" t="s">
        <v>331</v>
      </c>
      <c r="H189" s="75" t="s">
        <v>903</v>
      </c>
      <c r="I189" s="76" t="s">
        <v>719</v>
      </c>
      <c r="J189" s="77"/>
      <c r="K189" s="80"/>
      <c r="L189" s="78"/>
      <c r="M189" s="76" t="s">
        <v>1162</v>
      </c>
      <c r="N189" s="76" t="s">
        <v>106</v>
      </c>
      <c r="O189" s="76" t="s">
        <v>106</v>
      </c>
      <c r="P189" s="79"/>
    </row>
    <row r="190" spans="1:16" ht="56.25" collapsed="1" x14ac:dyDescent="0.2">
      <c r="A190" s="85" t="s">
        <v>43</v>
      </c>
      <c r="B190" s="86">
        <v>498</v>
      </c>
      <c r="C190" s="86">
        <v>470</v>
      </c>
      <c r="D190" s="86">
        <v>215</v>
      </c>
      <c r="E190" s="86">
        <v>108</v>
      </c>
      <c r="F190" s="87" t="s">
        <v>326</v>
      </c>
      <c r="G190" s="87" t="s">
        <v>332</v>
      </c>
      <c r="H190" s="87" t="s">
        <v>904</v>
      </c>
      <c r="I190" s="88" t="s">
        <v>720</v>
      </c>
      <c r="J190" s="89"/>
      <c r="K190" s="90"/>
      <c r="L190" s="91" t="s">
        <v>175</v>
      </c>
      <c r="M190" s="88" t="s">
        <v>1162</v>
      </c>
      <c r="N190" s="88" t="s">
        <v>173</v>
      </c>
      <c r="O190" s="88" t="s">
        <v>173</v>
      </c>
      <c r="P190" s="88"/>
    </row>
    <row r="191" spans="1:16" ht="56.25" x14ac:dyDescent="0.2">
      <c r="A191" s="69" t="s">
        <v>48</v>
      </c>
      <c r="B191" s="70">
        <v>235</v>
      </c>
      <c r="C191" s="70">
        <v>469</v>
      </c>
      <c r="D191" s="70">
        <v>216</v>
      </c>
      <c r="E191" s="70">
        <v>235</v>
      </c>
      <c r="F191" s="75" t="s">
        <v>153</v>
      </c>
      <c r="G191" s="75" t="s">
        <v>333</v>
      </c>
      <c r="H191" s="75" t="s">
        <v>905</v>
      </c>
      <c r="I191" s="76" t="s">
        <v>46</v>
      </c>
      <c r="J191" s="77"/>
      <c r="K191" s="80"/>
      <c r="L191" s="76"/>
      <c r="M191" s="76" t="s">
        <v>1162</v>
      </c>
      <c r="N191" s="76" t="s">
        <v>46</v>
      </c>
      <c r="O191" s="76" t="s">
        <v>46</v>
      </c>
      <c r="P191" s="79"/>
    </row>
    <row r="192" spans="1:16" ht="56.25" collapsed="1" x14ac:dyDescent="0.2">
      <c r="A192" s="85" t="s">
        <v>43</v>
      </c>
      <c r="B192" s="86">
        <v>310</v>
      </c>
      <c r="C192" s="86">
        <v>94</v>
      </c>
      <c r="D192" s="86">
        <v>217</v>
      </c>
      <c r="E192" s="86">
        <v>109</v>
      </c>
      <c r="F192" s="87" t="s">
        <v>326</v>
      </c>
      <c r="G192" s="87" t="s">
        <v>334</v>
      </c>
      <c r="H192" s="87" t="s">
        <v>906</v>
      </c>
      <c r="I192" s="88" t="s">
        <v>719</v>
      </c>
      <c r="J192" s="89"/>
      <c r="K192" s="90"/>
      <c r="L192" s="88" t="s">
        <v>175</v>
      </c>
      <c r="M192" s="88" t="s">
        <v>1235</v>
      </c>
      <c r="N192" s="88" t="s">
        <v>106</v>
      </c>
      <c r="O192" s="88" t="s">
        <v>106</v>
      </c>
      <c r="P192" s="88"/>
    </row>
    <row r="193" spans="1:16" ht="78.75" x14ac:dyDescent="0.2">
      <c r="A193" s="69" t="s">
        <v>48</v>
      </c>
      <c r="B193" s="70">
        <v>47</v>
      </c>
      <c r="C193" s="70">
        <v>93</v>
      </c>
      <c r="D193" s="70">
        <v>218</v>
      </c>
      <c r="E193" s="70">
        <v>47</v>
      </c>
      <c r="F193" s="75" t="s">
        <v>289</v>
      </c>
      <c r="G193" s="75" t="s">
        <v>335</v>
      </c>
      <c r="H193" s="75" t="s">
        <v>907</v>
      </c>
      <c r="I193" s="76" t="s">
        <v>719</v>
      </c>
      <c r="J193" s="77"/>
      <c r="K193" s="80"/>
      <c r="L193" s="76"/>
      <c r="M193" s="76" t="s">
        <v>1162</v>
      </c>
      <c r="N193" s="76" t="s">
        <v>106</v>
      </c>
      <c r="O193" s="76" t="s">
        <v>106</v>
      </c>
      <c r="P193" s="79"/>
    </row>
    <row r="194" spans="1:16" ht="56.25" collapsed="1" x14ac:dyDescent="0.2">
      <c r="A194" s="85" t="s">
        <v>43</v>
      </c>
      <c r="B194" s="86">
        <v>311</v>
      </c>
      <c r="C194" s="86">
        <v>96</v>
      </c>
      <c r="D194" s="86">
        <v>219</v>
      </c>
      <c r="E194" s="86">
        <v>110</v>
      </c>
      <c r="F194" s="87" t="s">
        <v>326</v>
      </c>
      <c r="G194" s="87" t="s">
        <v>336</v>
      </c>
      <c r="H194" s="87" t="s">
        <v>908</v>
      </c>
      <c r="I194" s="88" t="s">
        <v>720</v>
      </c>
      <c r="J194" s="89"/>
      <c r="K194" s="90"/>
      <c r="L194" s="88" t="s">
        <v>337</v>
      </c>
      <c r="M194" s="88" t="s">
        <v>1236</v>
      </c>
      <c r="N194" s="88" t="s">
        <v>173</v>
      </c>
      <c r="O194" s="88" t="s">
        <v>173</v>
      </c>
      <c r="P194" s="88"/>
    </row>
    <row r="195" spans="1:16" ht="67.5" x14ac:dyDescent="0.2">
      <c r="A195" s="69" t="s">
        <v>48</v>
      </c>
      <c r="B195" s="70">
        <v>48</v>
      </c>
      <c r="C195" s="70">
        <v>95</v>
      </c>
      <c r="D195" s="70">
        <v>220</v>
      </c>
      <c r="E195" s="70">
        <v>48</v>
      </c>
      <c r="F195" s="75" t="s">
        <v>289</v>
      </c>
      <c r="G195" s="75" t="s">
        <v>338</v>
      </c>
      <c r="H195" s="75" t="s">
        <v>909</v>
      </c>
      <c r="I195" s="76" t="s">
        <v>720</v>
      </c>
      <c r="J195" s="77"/>
      <c r="K195" s="80"/>
      <c r="L195" s="78"/>
      <c r="M195" s="76" t="s">
        <v>1162</v>
      </c>
      <c r="N195" s="76" t="s">
        <v>173</v>
      </c>
      <c r="O195" s="76" t="s">
        <v>173</v>
      </c>
      <c r="P195" s="79"/>
    </row>
    <row r="196" spans="1:16" ht="67.5" collapsed="1" x14ac:dyDescent="0.2">
      <c r="A196" s="85" t="s">
        <v>43</v>
      </c>
      <c r="B196" s="86">
        <v>312</v>
      </c>
      <c r="C196" s="86">
        <v>98</v>
      </c>
      <c r="D196" s="86">
        <v>221</v>
      </c>
      <c r="E196" s="86">
        <v>111</v>
      </c>
      <c r="F196" s="87" t="s">
        <v>326</v>
      </c>
      <c r="G196" s="87" t="s">
        <v>339</v>
      </c>
      <c r="H196" s="87" t="s">
        <v>910</v>
      </c>
      <c r="I196" s="88" t="s">
        <v>719</v>
      </c>
      <c r="J196" s="89"/>
      <c r="K196" s="90"/>
      <c r="L196" s="88" t="s">
        <v>220</v>
      </c>
      <c r="M196" s="88" t="s">
        <v>1237</v>
      </c>
      <c r="N196" s="88" t="s">
        <v>106</v>
      </c>
      <c r="O196" s="88" t="s">
        <v>106</v>
      </c>
      <c r="P196" s="88"/>
    </row>
    <row r="197" spans="1:16" ht="78.75" x14ac:dyDescent="0.2">
      <c r="A197" s="69" t="s">
        <v>48</v>
      </c>
      <c r="B197" s="70">
        <v>49</v>
      </c>
      <c r="C197" s="70">
        <v>97</v>
      </c>
      <c r="D197" s="70">
        <v>222</v>
      </c>
      <c r="E197" s="70">
        <v>49</v>
      </c>
      <c r="F197" s="75" t="s">
        <v>289</v>
      </c>
      <c r="G197" s="75" t="s">
        <v>340</v>
      </c>
      <c r="H197" s="75" t="s">
        <v>911</v>
      </c>
      <c r="I197" s="76" t="s">
        <v>720</v>
      </c>
      <c r="J197" s="77"/>
      <c r="K197" s="80"/>
      <c r="L197" s="78"/>
      <c r="M197" s="76" t="s">
        <v>1162</v>
      </c>
      <c r="N197" s="76" t="s">
        <v>173</v>
      </c>
      <c r="O197" s="76" t="s">
        <v>173</v>
      </c>
      <c r="P197" s="79"/>
    </row>
    <row r="198" spans="1:16" ht="56.25" collapsed="1" x14ac:dyDescent="0.2">
      <c r="A198" s="85" t="s">
        <v>43</v>
      </c>
      <c r="B198" s="86">
        <v>495</v>
      </c>
      <c r="C198" s="86">
        <v>464</v>
      </c>
      <c r="D198" s="86">
        <v>223</v>
      </c>
      <c r="E198" s="86">
        <v>112</v>
      </c>
      <c r="F198" s="87" t="s">
        <v>326</v>
      </c>
      <c r="G198" s="87" t="s">
        <v>341</v>
      </c>
      <c r="H198" s="87" t="s">
        <v>912</v>
      </c>
      <c r="I198" s="88" t="s">
        <v>719</v>
      </c>
      <c r="J198" s="89"/>
      <c r="K198" s="90"/>
      <c r="L198" s="88" t="s">
        <v>175</v>
      </c>
      <c r="M198" s="88" t="s">
        <v>1238</v>
      </c>
      <c r="N198" s="88" t="s">
        <v>106</v>
      </c>
      <c r="O198" s="88" t="s">
        <v>106</v>
      </c>
      <c r="P198" s="88"/>
    </row>
    <row r="199" spans="1:16" ht="56.25" x14ac:dyDescent="0.2">
      <c r="A199" s="69" t="s">
        <v>48</v>
      </c>
      <c r="B199" s="70">
        <v>232</v>
      </c>
      <c r="C199" s="70">
        <v>463</v>
      </c>
      <c r="D199" s="70">
        <v>224</v>
      </c>
      <c r="E199" s="70">
        <v>232</v>
      </c>
      <c r="F199" s="75" t="s">
        <v>153</v>
      </c>
      <c r="G199" s="75" t="s">
        <v>342</v>
      </c>
      <c r="H199" s="75" t="s">
        <v>913</v>
      </c>
      <c r="I199" s="76" t="s">
        <v>46</v>
      </c>
      <c r="J199" s="77"/>
      <c r="K199" s="80"/>
      <c r="L199" s="76"/>
      <c r="M199" s="76" t="s">
        <v>1162</v>
      </c>
      <c r="N199" s="76" t="s">
        <v>46</v>
      </c>
      <c r="O199" s="76" t="s">
        <v>46</v>
      </c>
      <c r="P199" s="79"/>
    </row>
    <row r="200" spans="1:16" ht="157.5" collapsed="1" x14ac:dyDescent="0.2">
      <c r="A200" s="85" t="s">
        <v>43</v>
      </c>
      <c r="B200" s="86">
        <v>307</v>
      </c>
      <c r="C200" s="86">
        <v>88</v>
      </c>
      <c r="D200" s="86">
        <v>225</v>
      </c>
      <c r="E200" s="86">
        <v>113</v>
      </c>
      <c r="F200" s="87" t="s">
        <v>326</v>
      </c>
      <c r="G200" s="87" t="s">
        <v>343</v>
      </c>
      <c r="H200" s="87" t="s">
        <v>914</v>
      </c>
      <c r="I200" s="88" t="s">
        <v>725</v>
      </c>
      <c r="J200" s="89"/>
      <c r="K200" s="90"/>
      <c r="L200" s="88" t="s">
        <v>344</v>
      </c>
      <c r="M200" s="88" t="s">
        <v>1239</v>
      </c>
      <c r="N200" s="88" t="s">
        <v>106</v>
      </c>
      <c r="O200" s="88" t="s">
        <v>261</v>
      </c>
      <c r="P200" s="88" t="s">
        <v>69</v>
      </c>
    </row>
    <row r="201" spans="1:16" ht="56.25" x14ac:dyDescent="0.2">
      <c r="A201" s="69" t="s">
        <v>48</v>
      </c>
      <c r="B201" s="70">
        <v>44</v>
      </c>
      <c r="C201" s="70">
        <v>87</v>
      </c>
      <c r="D201" s="70">
        <v>226</v>
      </c>
      <c r="E201" s="70">
        <v>44</v>
      </c>
      <c r="F201" s="75" t="s">
        <v>73</v>
      </c>
      <c r="G201" s="75" t="s">
        <v>73</v>
      </c>
      <c r="H201" s="75" t="s">
        <v>742</v>
      </c>
      <c r="I201" s="81" t="s">
        <v>717</v>
      </c>
      <c r="J201" s="82" t="s">
        <v>62</v>
      </c>
      <c r="K201" s="81"/>
      <c r="L201" s="84"/>
      <c r="M201" s="81" t="s">
        <v>1162</v>
      </c>
      <c r="N201" s="81" t="s">
        <v>74</v>
      </c>
      <c r="O201" s="81" t="s">
        <v>74</v>
      </c>
      <c r="P201" s="83"/>
    </row>
    <row r="202" spans="1:16" ht="213.75" collapsed="1" x14ac:dyDescent="0.2">
      <c r="A202" s="85" t="s">
        <v>43</v>
      </c>
      <c r="B202" s="86">
        <v>308</v>
      </c>
      <c r="C202" s="86">
        <v>90</v>
      </c>
      <c r="D202" s="86">
        <v>227</v>
      </c>
      <c r="E202" s="86">
        <v>114</v>
      </c>
      <c r="F202" s="87" t="s">
        <v>326</v>
      </c>
      <c r="G202" s="87" t="s">
        <v>345</v>
      </c>
      <c r="H202" s="87" t="s">
        <v>915</v>
      </c>
      <c r="I202" s="88" t="s">
        <v>723</v>
      </c>
      <c r="J202" s="89"/>
      <c r="K202" s="90"/>
      <c r="L202" s="88" t="s">
        <v>175</v>
      </c>
      <c r="M202" s="88" t="s">
        <v>1162</v>
      </c>
      <c r="N202" s="88" t="s">
        <v>173</v>
      </c>
      <c r="O202" s="88" t="s">
        <v>292</v>
      </c>
      <c r="P202" s="88" t="s">
        <v>69</v>
      </c>
    </row>
    <row r="203" spans="1:16" ht="56.25" x14ac:dyDescent="0.2">
      <c r="A203" s="69" t="s">
        <v>48</v>
      </c>
      <c r="B203" s="70">
        <v>45</v>
      </c>
      <c r="C203" s="70">
        <v>89</v>
      </c>
      <c r="D203" s="70">
        <v>228</v>
      </c>
      <c r="E203" s="70">
        <v>45</v>
      </c>
      <c r="F203" s="75" t="s">
        <v>73</v>
      </c>
      <c r="G203" s="75" t="s">
        <v>73</v>
      </c>
      <c r="H203" s="75" t="s">
        <v>742</v>
      </c>
      <c r="I203" s="81" t="s">
        <v>717</v>
      </c>
      <c r="J203" s="82" t="s">
        <v>62</v>
      </c>
      <c r="K203" s="81"/>
      <c r="L203" s="84"/>
      <c r="M203" s="81" t="s">
        <v>1162</v>
      </c>
      <c r="N203" s="81" t="s">
        <v>74</v>
      </c>
      <c r="O203" s="81" t="s">
        <v>74</v>
      </c>
      <c r="P203" s="83"/>
    </row>
    <row r="204" spans="1:16" ht="90" x14ac:dyDescent="0.2">
      <c r="A204" s="85" t="s">
        <v>43</v>
      </c>
      <c r="B204" s="86">
        <v>347</v>
      </c>
      <c r="C204" s="86">
        <v>168</v>
      </c>
      <c r="D204" s="86">
        <v>229</v>
      </c>
      <c r="E204" s="86">
        <v>115</v>
      </c>
      <c r="F204" s="87" t="s">
        <v>346</v>
      </c>
      <c r="G204" s="87" t="s">
        <v>347</v>
      </c>
      <c r="H204" s="87" t="s">
        <v>916</v>
      </c>
      <c r="I204" s="88" t="s">
        <v>46</v>
      </c>
      <c r="J204" s="89"/>
      <c r="K204" s="90"/>
      <c r="L204" s="88" t="s">
        <v>57</v>
      </c>
      <c r="M204" s="88" t="s">
        <v>1240</v>
      </c>
      <c r="N204" s="88" t="s">
        <v>46</v>
      </c>
      <c r="O204" s="88" t="s">
        <v>46</v>
      </c>
      <c r="P204" s="88"/>
    </row>
    <row r="205" spans="1:16" ht="112.5" x14ac:dyDescent="0.2">
      <c r="A205" s="69" t="s">
        <v>48</v>
      </c>
      <c r="B205" s="70">
        <v>84</v>
      </c>
      <c r="C205" s="70">
        <v>167</v>
      </c>
      <c r="D205" s="70">
        <v>230</v>
      </c>
      <c r="E205" s="70">
        <v>84</v>
      </c>
      <c r="F205" s="75" t="s">
        <v>348</v>
      </c>
      <c r="G205" s="75" t="s">
        <v>349</v>
      </c>
      <c r="H205" s="75" t="s">
        <v>917</v>
      </c>
      <c r="I205" s="76" t="s">
        <v>719</v>
      </c>
      <c r="J205" s="77"/>
      <c r="K205" s="80"/>
      <c r="L205" s="78"/>
      <c r="M205" s="76" t="s">
        <v>1162</v>
      </c>
      <c r="N205" s="76" t="s">
        <v>106</v>
      </c>
      <c r="O205" s="76" t="s">
        <v>106</v>
      </c>
      <c r="P205" s="79"/>
    </row>
    <row r="206" spans="1:16" ht="123.75" collapsed="1" x14ac:dyDescent="0.2">
      <c r="A206" s="85" t="s">
        <v>43</v>
      </c>
      <c r="B206" s="86">
        <v>348</v>
      </c>
      <c r="C206" s="86">
        <v>170</v>
      </c>
      <c r="D206" s="86">
        <v>231</v>
      </c>
      <c r="E206" s="86">
        <v>116</v>
      </c>
      <c r="F206" s="87" t="s">
        <v>346</v>
      </c>
      <c r="G206" s="87" t="s">
        <v>350</v>
      </c>
      <c r="H206" s="87" t="s">
        <v>918</v>
      </c>
      <c r="I206" s="88" t="s">
        <v>46</v>
      </c>
      <c r="J206" s="89"/>
      <c r="K206" s="90"/>
      <c r="L206" s="91" t="s">
        <v>57</v>
      </c>
      <c r="M206" s="88" t="s">
        <v>1241</v>
      </c>
      <c r="N206" s="88" t="s">
        <v>46</v>
      </c>
      <c r="O206" s="88" t="s">
        <v>46</v>
      </c>
      <c r="P206" s="88"/>
    </row>
    <row r="207" spans="1:16" ht="146.25" x14ac:dyDescent="0.2">
      <c r="A207" s="69" t="s">
        <v>48</v>
      </c>
      <c r="B207" s="70">
        <v>85</v>
      </c>
      <c r="C207" s="70">
        <v>169</v>
      </c>
      <c r="D207" s="70">
        <v>232</v>
      </c>
      <c r="E207" s="70">
        <v>85</v>
      </c>
      <c r="F207" s="75" t="s">
        <v>348</v>
      </c>
      <c r="G207" s="75" t="s">
        <v>351</v>
      </c>
      <c r="H207" s="75" t="s">
        <v>919</v>
      </c>
      <c r="I207" s="76" t="s">
        <v>718</v>
      </c>
      <c r="J207" s="77"/>
      <c r="K207" s="80"/>
      <c r="L207" s="76"/>
      <c r="M207" s="76" t="s">
        <v>1162</v>
      </c>
      <c r="N207" s="76" t="s">
        <v>106</v>
      </c>
      <c r="O207" s="76" t="s">
        <v>238</v>
      </c>
      <c r="P207" s="79" t="s">
        <v>54</v>
      </c>
    </row>
    <row r="208" spans="1:16" ht="101.25" x14ac:dyDescent="0.2">
      <c r="A208" s="85" t="s">
        <v>43</v>
      </c>
      <c r="B208" s="86">
        <v>349</v>
      </c>
      <c r="C208" s="86">
        <v>172</v>
      </c>
      <c r="D208" s="86">
        <v>233</v>
      </c>
      <c r="E208" s="86">
        <v>117</v>
      </c>
      <c r="F208" s="87" t="s">
        <v>346</v>
      </c>
      <c r="G208" s="87" t="s">
        <v>352</v>
      </c>
      <c r="H208" s="87" t="s">
        <v>920</v>
      </c>
      <c r="I208" s="88" t="s">
        <v>719</v>
      </c>
      <c r="J208" s="89"/>
      <c r="K208" s="90"/>
      <c r="L208" s="88" t="s">
        <v>353</v>
      </c>
      <c r="M208" s="88" t="s">
        <v>1242</v>
      </c>
      <c r="N208" s="88" t="s">
        <v>106</v>
      </c>
      <c r="O208" s="88" t="s">
        <v>106</v>
      </c>
      <c r="P208" s="88"/>
    </row>
    <row r="209" spans="1:16" ht="101.25" collapsed="1" x14ac:dyDescent="0.2">
      <c r="A209" s="69" t="s">
        <v>48</v>
      </c>
      <c r="B209" s="70">
        <v>86</v>
      </c>
      <c r="C209" s="70">
        <v>171</v>
      </c>
      <c r="D209" s="70">
        <v>234</v>
      </c>
      <c r="E209" s="70">
        <v>86</v>
      </c>
      <c r="F209" s="75" t="s">
        <v>348</v>
      </c>
      <c r="G209" s="75" t="s">
        <v>354</v>
      </c>
      <c r="H209" s="75" t="s">
        <v>921</v>
      </c>
      <c r="I209" s="76" t="s">
        <v>719</v>
      </c>
      <c r="J209" s="77"/>
      <c r="K209" s="80"/>
      <c r="L209" s="78"/>
      <c r="M209" s="76" t="s">
        <v>1162</v>
      </c>
      <c r="N209" s="76" t="s">
        <v>106</v>
      </c>
      <c r="O209" s="76" t="s">
        <v>106</v>
      </c>
      <c r="P209" s="79"/>
    </row>
    <row r="210" spans="1:16" ht="168.75" x14ac:dyDescent="0.2">
      <c r="A210" s="85" t="s">
        <v>43</v>
      </c>
      <c r="B210" s="86">
        <v>351</v>
      </c>
      <c r="C210" s="86">
        <v>176</v>
      </c>
      <c r="D210" s="86">
        <v>235</v>
      </c>
      <c r="E210" s="86">
        <v>118</v>
      </c>
      <c r="F210" s="87" t="s">
        <v>346</v>
      </c>
      <c r="G210" s="87" t="s">
        <v>355</v>
      </c>
      <c r="H210" s="87" t="s">
        <v>922</v>
      </c>
      <c r="I210" s="88" t="s">
        <v>46</v>
      </c>
      <c r="J210" s="89"/>
      <c r="K210" s="90"/>
      <c r="L210" s="91" t="s">
        <v>57</v>
      </c>
      <c r="M210" s="88" t="s">
        <v>1243</v>
      </c>
      <c r="N210" s="88" t="s">
        <v>46</v>
      </c>
      <c r="O210" s="88" t="s">
        <v>46</v>
      </c>
      <c r="P210" s="88"/>
    </row>
    <row r="211" spans="1:16" ht="67.5" collapsed="1" x14ac:dyDescent="0.2">
      <c r="A211" s="69" t="s">
        <v>48</v>
      </c>
      <c r="B211" s="70">
        <v>88</v>
      </c>
      <c r="C211" s="70">
        <v>175</v>
      </c>
      <c r="D211" s="70">
        <v>236</v>
      </c>
      <c r="E211" s="70">
        <v>88</v>
      </c>
      <c r="F211" s="75" t="s">
        <v>356</v>
      </c>
      <c r="G211" s="75" t="s">
        <v>357</v>
      </c>
      <c r="H211" s="75" t="s">
        <v>923</v>
      </c>
      <c r="I211" s="76" t="s">
        <v>46</v>
      </c>
      <c r="J211" s="77"/>
      <c r="K211" s="80"/>
      <c r="L211" s="78"/>
      <c r="M211" s="76" t="s">
        <v>1162</v>
      </c>
      <c r="N211" s="76" t="s">
        <v>46</v>
      </c>
      <c r="O211" s="76" t="s">
        <v>46</v>
      </c>
      <c r="P211" s="79"/>
    </row>
    <row r="212" spans="1:16" ht="123.75" x14ac:dyDescent="0.2">
      <c r="A212" s="85" t="s">
        <v>43</v>
      </c>
      <c r="B212" s="86">
        <v>350</v>
      </c>
      <c r="C212" s="86">
        <v>174</v>
      </c>
      <c r="D212" s="86">
        <v>237</v>
      </c>
      <c r="E212" s="86">
        <v>119</v>
      </c>
      <c r="F212" s="87" t="s">
        <v>346</v>
      </c>
      <c r="G212" s="87" t="s">
        <v>358</v>
      </c>
      <c r="H212" s="87" t="s">
        <v>924</v>
      </c>
      <c r="I212" s="88" t="s">
        <v>46</v>
      </c>
      <c r="J212" s="89"/>
      <c r="K212" s="90"/>
      <c r="L212" s="88" t="s">
        <v>57</v>
      </c>
      <c r="M212" s="88" t="s">
        <v>1244</v>
      </c>
      <c r="N212" s="88" t="s">
        <v>46</v>
      </c>
      <c r="O212" s="88" t="s">
        <v>46</v>
      </c>
      <c r="P212" s="88"/>
    </row>
    <row r="213" spans="1:16" ht="90" collapsed="1" x14ac:dyDescent="0.2">
      <c r="A213" s="69" t="s">
        <v>48</v>
      </c>
      <c r="B213" s="70">
        <v>87</v>
      </c>
      <c r="C213" s="70">
        <v>173</v>
      </c>
      <c r="D213" s="70">
        <v>238</v>
      </c>
      <c r="E213" s="70">
        <v>87</v>
      </c>
      <c r="F213" s="75" t="s">
        <v>356</v>
      </c>
      <c r="G213" s="75" t="s">
        <v>359</v>
      </c>
      <c r="H213" s="75" t="s">
        <v>925</v>
      </c>
      <c r="I213" s="76" t="s">
        <v>46</v>
      </c>
      <c r="J213" s="77"/>
      <c r="K213" s="80"/>
      <c r="L213" s="76"/>
      <c r="M213" s="76" t="s">
        <v>1162</v>
      </c>
      <c r="N213" s="76" t="s">
        <v>46</v>
      </c>
      <c r="O213" s="76" t="s">
        <v>46</v>
      </c>
      <c r="P213" s="79"/>
    </row>
    <row r="214" spans="1:16" ht="56.25" x14ac:dyDescent="0.2">
      <c r="A214" s="85" t="s">
        <v>43</v>
      </c>
      <c r="B214" s="86">
        <v>355</v>
      </c>
      <c r="C214" s="86">
        <v>184</v>
      </c>
      <c r="D214" s="86">
        <v>239</v>
      </c>
      <c r="E214" s="86">
        <v>120</v>
      </c>
      <c r="F214" s="87" t="s">
        <v>360</v>
      </c>
      <c r="G214" s="87" t="s">
        <v>361</v>
      </c>
      <c r="H214" s="87" t="s">
        <v>926</v>
      </c>
      <c r="I214" s="88" t="s">
        <v>719</v>
      </c>
      <c r="J214" s="89"/>
      <c r="K214" s="90"/>
      <c r="L214" s="88" t="s">
        <v>187</v>
      </c>
      <c r="M214" s="88" t="s">
        <v>1245</v>
      </c>
      <c r="N214" s="88" t="s">
        <v>106</v>
      </c>
      <c r="O214" s="88" t="s">
        <v>106</v>
      </c>
      <c r="P214" s="88"/>
    </row>
    <row r="215" spans="1:16" ht="67.5" collapsed="1" x14ac:dyDescent="0.2">
      <c r="A215" s="69" t="s">
        <v>48</v>
      </c>
      <c r="B215" s="70">
        <v>92</v>
      </c>
      <c r="C215" s="70">
        <v>183</v>
      </c>
      <c r="D215" s="70">
        <v>240</v>
      </c>
      <c r="E215" s="70">
        <v>92</v>
      </c>
      <c r="F215" s="75" t="s">
        <v>362</v>
      </c>
      <c r="G215" s="75" t="s">
        <v>363</v>
      </c>
      <c r="H215" s="75" t="s">
        <v>927</v>
      </c>
      <c r="I215" s="76" t="s">
        <v>719</v>
      </c>
      <c r="J215" s="77"/>
      <c r="K215" s="80"/>
      <c r="L215" s="78"/>
      <c r="M215" s="76" t="s">
        <v>1162</v>
      </c>
      <c r="N215" s="76" t="s">
        <v>106</v>
      </c>
      <c r="O215" s="76" t="s">
        <v>106</v>
      </c>
      <c r="P215" s="79"/>
    </row>
    <row r="216" spans="1:16" ht="112.5" x14ac:dyDescent="0.2">
      <c r="A216" s="85" t="s">
        <v>43</v>
      </c>
      <c r="B216" s="86">
        <v>352</v>
      </c>
      <c r="C216" s="86">
        <v>178</v>
      </c>
      <c r="D216" s="86">
        <v>241</v>
      </c>
      <c r="E216" s="86">
        <v>121</v>
      </c>
      <c r="F216" s="87" t="s">
        <v>360</v>
      </c>
      <c r="G216" s="87" t="s">
        <v>364</v>
      </c>
      <c r="H216" s="87" t="s">
        <v>928</v>
      </c>
      <c r="I216" s="88" t="s">
        <v>722</v>
      </c>
      <c r="J216" s="89"/>
      <c r="K216" s="90"/>
      <c r="L216" s="91" t="s">
        <v>57</v>
      </c>
      <c r="M216" s="88" t="s">
        <v>1246</v>
      </c>
      <c r="N216" s="88" t="s">
        <v>46</v>
      </c>
      <c r="O216" s="88" t="s">
        <v>56</v>
      </c>
      <c r="P216" s="88" t="s">
        <v>58</v>
      </c>
    </row>
    <row r="217" spans="1:16" ht="67.5" collapsed="1" x14ac:dyDescent="0.2">
      <c r="A217" s="69" t="s">
        <v>48</v>
      </c>
      <c r="B217" s="70">
        <v>89</v>
      </c>
      <c r="C217" s="70">
        <v>177</v>
      </c>
      <c r="D217" s="70">
        <v>242</v>
      </c>
      <c r="E217" s="70">
        <v>89</v>
      </c>
      <c r="F217" s="73" t="s">
        <v>362</v>
      </c>
      <c r="G217" s="73" t="s">
        <v>365</v>
      </c>
      <c r="H217" s="73" t="s">
        <v>929</v>
      </c>
      <c r="I217" s="60" t="s">
        <v>46</v>
      </c>
      <c r="J217" s="61"/>
      <c r="K217" s="63"/>
      <c r="L217" s="60"/>
      <c r="M217" s="60" t="s">
        <v>1162</v>
      </c>
      <c r="N217" s="60" t="s">
        <v>46</v>
      </c>
      <c r="O217" s="60" t="s">
        <v>46</v>
      </c>
      <c r="P217" s="59"/>
    </row>
    <row r="218" spans="1:16" ht="67.5" collapsed="1" x14ac:dyDescent="0.2">
      <c r="A218" s="69" t="s">
        <v>48</v>
      </c>
      <c r="B218" s="70">
        <v>90</v>
      </c>
      <c r="C218" s="70">
        <v>179</v>
      </c>
      <c r="D218" s="70">
        <v>244</v>
      </c>
      <c r="E218" s="70">
        <v>90</v>
      </c>
      <c r="F218" s="75" t="s">
        <v>362</v>
      </c>
      <c r="G218" s="75" t="s">
        <v>366</v>
      </c>
      <c r="H218" s="75" t="s">
        <v>930</v>
      </c>
      <c r="I218" s="76" t="s">
        <v>719</v>
      </c>
      <c r="J218" s="77"/>
      <c r="K218" s="80"/>
      <c r="L218" s="76"/>
      <c r="M218" s="76" t="s">
        <v>1162</v>
      </c>
      <c r="N218" s="76" t="s">
        <v>106</v>
      </c>
      <c r="O218" s="76" t="s">
        <v>106</v>
      </c>
      <c r="P218" s="79"/>
    </row>
    <row r="219" spans="1:16" ht="67.5" x14ac:dyDescent="0.2">
      <c r="A219" s="85" t="s">
        <v>43</v>
      </c>
      <c r="B219" s="86">
        <v>354</v>
      </c>
      <c r="C219" s="86">
        <v>182</v>
      </c>
      <c r="D219" s="86">
        <v>245</v>
      </c>
      <c r="E219" s="86">
        <v>123</v>
      </c>
      <c r="F219" s="87" t="s">
        <v>360</v>
      </c>
      <c r="G219" s="87" t="s">
        <v>367</v>
      </c>
      <c r="H219" s="87" t="s">
        <v>931</v>
      </c>
      <c r="I219" s="88" t="s">
        <v>46</v>
      </c>
      <c r="J219" s="89"/>
      <c r="K219" s="90"/>
      <c r="L219" s="91" t="s">
        <v>57</v>
      </c>
      <c r="M219" s="88" t="s">
        <v>1247</v>
      </c>
      <c r="N219" s="88" t="s">
        <v>46</v>
      </c>
      <c r="O219" s="88" t="s">
        <v>46</v>
      </c>
      <c r="P219" s="88"/>
    </row>
    <row r="220" spans="1:16" ht="67.5" collapsed="1" x14ac:dyDescent="0.2">
      <c r="A220" s="69" t="s">
        <v>48</v>
      </c>
      <c r="B220" s="70">
        <v>91</v>
      </c>
      <c r="C220" s="70">
        <v>181</v>
      </c>
      <c r="D220" s="70">
        <v>246</v>
      </c>
      <c r="E220" s="70">
        <v>91</v>
      </c>
      <c r="F220" s="75" t="s">
        <v>362</v>
      </c>
      <c r="G220" s="75" t="s">
        <v>368</v>
      </c>
      <c r="H220" s="75" t="s">
        <v>932</v>
      </c>
      <c r="I220" s="76" t="s">
        <v>46</v>
      </c>
      <c r="J220" s="77"/>
      <c r="K220" s="80"/>
      <c r="L220" s="76"/>
      <c r="M220" s="76" t="s">
        <v>1162</v>
      </c>
      <c r="N220" s="76" t="s">
        <v>46</v>
      </c>
      <c r="O220" s="76" t="s">
        <v>46</v>
      </c>
      <c r="P220" s="79"/>
    </row>
    <row r="221" spans="1:16" ht="67.5" x14ac:dyDescent="0.2">
      <c r="A221" s="85" t="s">
        <v>43</v>
      </c>
      <c r="B221" s="86">
        <v>356</v>
      </c>
      <c r="C221" s="86">
        <v>186</v>
      </c>
      <c r="D221" s="86">
        <v>247</v>
      </c>
      <c r="E221" s="86">
        <v>124</v>
      </c>
      <c r="F221" s="87" t="s">
        <v>360</v>
      </c>
      <c r="G221" s="87" t="s">
        <v>369</v>
      </c>
      <c r="H221" s="87" t="s">
        <v>933</v>
      </c>
      <c r="I221" s="88" t="s">
        <v>46</v>
      </c>
      <c r="J221" s="89"/>
      <c r="K221" s="90"/>
      <c r="L221" s="91" t="s">
        <v>175</v>
      </c>
      <c r="M221" s="88" t="s">
        <v>1248</v>
      </c>
      <c r="N221" s="88" t="s">
        <v>46</v>
      </c>
      <c r="O221" s="88" t="s">
        <v>46</v>
      </c>
      <c r="P221" s="88"/>
    </row>
    <row r="222" spans="1:16" ht="67.5" collapsed="1" x14ac:dyDescent="0.2">
      <c r="A222" s="69" t="s">
        <v>48</v>
      </c>
      <c r="B222" s="70">
        <v>93</v>
      </c>
      <c r="C222" s="70">
        <v>185</v>
      </c>
      <c r="D222" s="70">
        <v>248</v>
      </c>
      <c r="E222" s="70">
        <v>93</v>
      </c>
      <c r="F222" s="75" t="s">
        <v>362</v>
      </c>
      <c r="G222" s="75" t="s">
        <v>370</v>
      </c>
      <c r="H222" s="75" t="s">
        <v>934</v>
      </c>
      <c r="I222" s="76" t="s">
        <v>46</v>
      </c>
      <c r="J222" s="77"/>
      <c r="K222" s="80"/>
      <c r="L222" s="76"/>
      <c r="M222" s="76" t="s">
        <v>1162</v>
      </c>
      <c r="N222" s="76" t="s">
        <v>46</v>
      </c>
      <c r="O222" s="76" t="s">
        <v>46</v>
      </c>
      <c r="P222" s="79"/>
    </row>
    <row r="223" spans="1:16" ht="78.75" x14ac:dyDescent="0.2">
      <c r="A223" s="85" t="s">
        <v>43</v>
      </c>
      <c r="B223" s="86">
        <v>357</v>
      </c>
      <c r="C223" s="86">
        <v>188</v>
      </c>
      <c r="D223" s="86">
        <v>249</v>
      </c>
      <c r="E223" s="86">
        <v>125</v>
      </c>
      <c r="F223" s="87" t="s">
        <v>371</v>
      </c>
      <c r="G223" s="87" t="s">
        <v>372</v>
      </c>
      <c r="H223" s="87" t="s">
        <v>935</v>
      </c>
      <c r="I223" s="88" t="s">
        <v>46</v>
      </c>
      <c r="J223" s="89"/>
      <c r="K223" s="90"/>
      <c r="L223" s="91" t="s">
        <v>373</v>
      </c>
      <c r="M223" s="88" t="s">
        <v>1249</v>
      </c>
      <c r="N223" s="88" t="s">
        <v>46</v>
      </c>
      <c r="O223" s="88" t="s">
        <v>46</v>
      </c>
      <c r="P223" s="88"/>
    </row>
    <row r="224" spans="1:16" ht="90" collapsed="1" x14ac:dyDescent="0.2">
      <c r="A224" s="69" t="s">
        <v>48</v>
      </c>
      <c r="B224" s="70">
        <v>94</v>
      </c>
      <c r="C224" s="70">
        <v>187</v>
      </c>
      <c r="D224" s="70">
        <v>250</v>
      </c>
      <c r="E224" s="70">
        <v>94</v>
      </c>
      <c r="F224" s="75" t="s">
        <v>374</v>
      </c>
      <c r="G224" s="75" t="s">
        <v>375</v>
      </c>
      <c r="H224" s="75" t="s">
        <v>936</v>
      </c>
      <c r="I224" s="76" t="s">
        <v>718</v>
      </c>
      <c r="J224" s="77"/>
      <c r="K224" s="80"/>
      <c r="L224" s="78"/>
      <c r="M224" s="76" t="s">
        <v>1162</v>
      </c>
      <c r="N224" s="76" t="s">
        <v>106</v>
      </c>
      <c r="O224" s="76" t="s">
        <v>238</v>
      </c>
      <c r="P224" s="79" t="s">
        <v>54</v>
      </c>
    </row>
    <row r="225" spans="1:16" ht="56.25" x14ac:dyDescent="0.2">
      <c r="A225" s="85" t="s">
        <v>43</v>
      </c>
      <c r="B225" s="86">
        <v>358</v>
      </c>
      <c r="C225" s="86">
        <v>190</v>
      </c>
      <c r="D225" s="86">
        <v>251</v>
      </c>
      <c r="E225" s="86">
        <v>126</v>
      </c>
      <c r="F225" s="87" t="s">
        <v>371</v>
      </c>
      <c r="G225" s="87" t="s">
        <v>376</v>
      </c>
      <c r="H225" s="87" t="s">
        <v>937</v>
      </c>
      <c r="I225" s="88" t="s">
        <v>720</v>
      </c>
      <c r="J225" s="89"/>
      <c r="K225" s="90"/>
      <c r="L225" s="91" t="s">
        <v>57</v>
      </c>
      <c r="M225" s="88" t="s">
        <v>1162</v>
      </c>
      <c r="N225" s="88" t="s">
        <v>173</v>
      </c>
      <c r="O225" s="88" t="s">
        <v>173</v>
      </c>
      <c r="P225" s="88"/>
    </row>
    <row r="226" spans="1:16" ht="56.25" collapsed="1" x14ac:dyDescent="0.2">
      <c r="A226" s="69" t="s">
        <v>48</v>
      </c>
      <c r="B226" s="70">
        <v>95</v>
      </c>
      <c r="C226" s="70">
        <v>189</v>
      </c>
      <c r="D226" s="70">
        <v>252</v>
      </c>
      <c r="E226" s="70">
        <v>95</v>
      </c>
      <c r="F226" s="75" t="s">
        <v>374</v>
      </c>
      <c r="G226" s="75" t="s">
        <v>377</v>
      </c>
      <c r="H226" s="75" t="s">
        <v>938</v>
      </c>
      <c r="I226" s="76" t="s">
        <v>720</v>
      </c>
      <c r="J226" s="77"/>
      <c r="K226" s="80"/>
      <c r="L226" s="76"/>
      <c r="M226" s="76" t="s">
        <v>1162</v>
      </c>
      <c r="N226" s="76" t="s">
        <v>173</v>
      </c>
      <c r="O226" s="76" t="s">
        <v>173</v>
      </c>
      <c r="P226" s="79"/>
    </row>
    <row r="227" spans="1:16" ht="56.25" x14ac:dyDescent="0.2">
      <c r="A227" s="85" t="s">
        <v>43</v>
      </c>
      <c r="B227" s="86">
        <v>359</v>
      </c>
      <c r="C227" s="86">
        <v>192</v>
      </c>
      <c r="D227" s="86">
        <v>253</v>
      </c>
      <c r="E227" s="86">
        <v>127</v>
      </c>
      <c r="F227" s="87" t="s">
        <v>371</v>
      </c>
      <c r="G227" s="87" t="s">
        <v>378</v>
      </c>
      <c r="H227" s="87" t="s">
        <v>939</v>
      </c>
      <c r="I227" s="88" t="s">
        <v>719</v>
      </c>
      <c r="J227" s="89"/>
      <c r="K227" s="90"/>
      <c r="L227" s="88" t="s">
        <v>57</v>
      </c>
      <c r="M227" s="88" t="s">
        <v>1250</v>
      </c>
      <c r="N227" s="88" t="s">
        <v>106</v>
      </c>
      <c r="O227" s="88" t="s">
        <v>106</v>
      </c>
      <c r="P227" s="88"/>
    </row>
    <row r="228" spans="1:16" ht="56.25" collapsed="1" x14ac:dyDescent="0.2">
      <c r="A228" s="69" t="s">
        <v>48</v>
      </c>
      <c r="B228" s="70">
        <v>96</v>
      </c>
      <c r="C228" s="70">
        <v>191</v>
      </c>
      <c r="D228" s="70">
        <v>254</v>
      </c>
      <c r="E228" s="70">
        <v>96</v>
      </c>
      <c r="F228" s="75" t="s">
        <v>374</v>
      </c>
      <c r="G228" s="75" t="s">
        <v>379</v>
      </c>
      <c r="H228" s="75" t="s">
        <v>940</v>
      </c>
      <c r="I228" s="76" t="s">
        <v>719</v>
      </c>
      <c r="J228" s="77"/>
      <c r="K228" s="80"/>
      <c r="L228" s="76"/>
      <c r="M228" s="76" t="s">
        <v>1162</v>
      </c>
      <c r="N228" s="76" t="s">
        <v>106</v>
      </c>
      <c r="O228" s="76" t="s">
        <v>106</v>
      </c>
      <c r="P228" s="79"/>
    </row>
    <row r="229" spans="1:16" ht="56.25" x14ac:dyDescent="0.2">
      <c r="A229" s="85" t="s">
        <v>43</v>
      </c>
      <c r="B229" s="86">
        <v>360</v>
      </c>
      <c r="C229" s="86">
        <v>194</v>
      </c>
      <c r="D229" s="86">
        <v>255</v>
      </c>
      <c r="E229" s="86">
        <v>128</v>
      </c>
      <c r="F229" s="87" t="s">
        <v>371</v>
      </c>
      <c r="G229" s="87" t="s">
        <v>380</v>
      </c>
      <c r="H229" s="87" t="s">
        <v>941</v>
      </c>
      <c r="I229" s="88" t="s">
        <v>719</v>
      </c>
      <c r="J229" s="89"/>
      <c r="K229" s="90"/>
      <c r="L229" s="91" t="s">
        <v>220</v>
      </c>
      <c r="M229" s="88" t="s">
        <v>1251</v>
      </c>
      <c r="N229" s="88" t="s">
        <v>106</v>
      </c>
      <c r="O229" s="88" t="s">
        <v>106</v>
      </c>
      <c r="P229" s="88"/>
    </row>
    <row r="230" spans="1:16" ht="56.25" collapsed="1" x14ac:dyDescent="0.2">
      <c r="A230" s="69" t="s">
        <v>48</v>
      </c>
      <c r="B230" s="70">
        <v>97</v>
      </c>
      <c r="C230" s="70">
        <v>193</v>
      </c>
      <c r="D230" s="70">
        <v>256</v>
      </c>
      <c r="E230" s="70">
        <v>97</v>
      </c>
      <c r="F230" s="75" t="s">
        <v>374</v>
      </c>
      <c r="G230" s="75" t="s">
        <v>381</v>
      </c>
      <c r="H230" s="75" t="s">
        <v>942</v>
      </c>
      <c r="I230" s="76" t="s">
        <v>719</v>
      </c>
      <c r="J230" s="77"/>
      <c r="K230" s="80"/>
      <c r="L230" s="78"/>
      <c r="M230" s="76" t="s">
        <v>1162</v>
      </c>
      <c r="N230" s="76" t="s">
        <v>106</v>
      </c>
      <c r="O230" s="76" t="s">
        <v>106</v>
      </c>
      <c r="P230" s="79"/>
    </row>
    <row r="231" spans="1:16" ht="56.25" x14ac:dyDescent="0.2">
      <c r="A231" s="85" t="s">
        <v>43</v>
      </c>
      <c r="B231" s="86">
        <v>361</v>
      </c>
      <c r="C231" s="86">
        <v>196</v>
      </c>
      <c r="D231" s="86">
        <v>257</v>
      </c>
      <c r="E231" s="86">
        <v>129</v>
      </c>
      <c r="F231" s="87" t="s">
        <v>371</v>
      </c>
      <c r="G231" s="87" t="s">
        <v>382</v>
      </c>
      <c r="H231" s="87" t="s">
        <v>943</v>
      </c>
      <c r="I231" s="88" t="s">
        <v>719</v>
      </c>
      <c r="J231" s="89"/>
      <c r="K231" s="90"/>
      <c r="L231" s="88" t="s">
        <v>220</v>
      </c>
      <c r="M231" s="88" t="s">
        <v>1251</v>
      </c>
      <c r="N231" s="88" t="s">
        <v>106</v>
      </c>
      <c r="O231" s="88" t="s">
        <v>106</v>
      </c>
      <c r="P231" s="88"/>
    </row>
    <row r="232" spans="1:16" ht="56.25" x14ac:dyDescent="0.2">
      <c r="A232" s="69" t="s">
        <v>48</v>
      </c>
      <c r="B232" s="70">
        <v>98</v>
      </c>
      <c r="C232" s="70">
        <v>195</v>
      </c>
      <c r="D232" s="70">
        <v>258</v>
      </c>
      <c r="E232" s="70">
        <v>98</v>
      </c>
      <c r="F232" s="75" t="s">
        <v>374</v>
      </c>
      <c r="G232" s="75" t="s">
        <v>383</v>
      </c>
      <c r="H232" s="75" t="s">
        <v>944</v>
      </c>
      <c r="I232" s="76" t="s">
        <v>46</v>
      </c>
      <c r="J232" s="77"/>
      <c r="K232" s="80"/>
      <c r="L232" s="76"/>
      <c r="M232" s="76" t="s">
        <v>1162</v>
      </c>
      <c r="N232" s="76" t="s">
        <v>46</v>
      </c>
      <c r="O232" s="76" t="s">
        <v>46</v>
      </c>
      <c r="P232" s="79"/>
    </row>
    <row r="233" spans="1:16" ht="90" x14ac:dyDescent="0.2">
      <c r="A233" s="85" t="s">
        <v>43</v>
      </c>
      <c r="B233" s="86">
        <v>466</v>
      </c>
      <c r="C233" s="86">
        <v>410</v>
      </c>
      <c r="D233" s="86">
        <v>259</v>
      </c>
      <c r="E233" s="86">
        <v>130</v>
      </c>
      <c r="F233" s="87" t="s">
        <v>384</v>
      </c>
      <c r="G233" s="87" t="s">
        <v>385</v>
      </c>
      <c r="H233" s="87" t="s">
        <v>945</v>
      </c>
      <c r="I233" s="88" t="s">
        <v>719</v>
      </c>
      <c r="J233" s="89"/>
      <c r="K233" s="90"/>
      <c r="L233" s="88" t="s">
        <v>386</v>
      </c>
      <c r="M233" s="88" t="s">
        <v>1252</v>
      </c>
      <c r="N233" s="88" t="s">
        <v>106</v>
      </c>
      <c r="O233" s="88" t="s">
        <v>106</v>
      </c>
      <c r="P233" s="88"/>
    </row>
    <row r="234" spans="1:16" ht="56.25" collapsed="1" x14ac:dyDescent="0.2">
      <c r="A234" s="69" t="s">
        <v>48</v>
      </c>
      <c r="B234" s="70">
        <v>203</v>
      </c>
      <c r="C234" s="70">
        <v>409</v>
      </c>
      <c r="D234" s="70">
        <v>260</v>
      </c>
      <c r="E234" s="70">
        <v>203</v>
      </c>
      <c r="F234" s="75" t="s">
        <v>387</v>
      </c>
      <c r="G234" s="75" t="s">
        <v>388</v>
      </c>
      <c r="H234" s="75" t="s">
        <v>946</v>
      </c>
      <c r="I234" s="76" t="s">
        <v>719</v>
      </c>
      <c r="J234" s="77"/>
      <c r="K234" s="80"/>
      <c r="L234" s="76"/>
      <c r="M234" s="76" t="s">
        <v>1162</v>
      </c>
      <c r="N234" s="76" t="s">
        <v>106</v>
      </c>
      <c r="O234" s="76" t="s">
        <v>106</v>
      </c>
      <c r="P234" s="79"/>
    </row>
    <row r="235" spans="1:16" ht="56.25" x14ac:dyDescent="0.2">
      <c r="A235" s="85" t="s">
        <v>43</v>
      </c>
      <c r="B235" s="86">
        <v>467</v>
      </c>
      <c r="C235" s="86">
        <v>412</v>
      </c>
      <c r="D235" s="86">
        <v>261</v>
      </c>
      <c r="E235" s="86">
        <v>131</v>
      </c>
      <c r="F235" s="87" t="s">
        <v>384</v>
      </c>
      <c r="G235" s="87" t="s">
        <v>389</v>
      </c>
      <c r="H235" s="87" t="s">
        <v>947</v>
      </c>
      <c r="I235" s="88" t="s">
        <v>719</v>
      </c>
      <c r="J235" s="89"/>
      <c r="K235" s="90"/>
      <c r="L235" s="91" t="s">
        <v>157</v>
      </c>
      <c r="M235" s="88" t="s">
        <v>1253</v>
      </c>
      <c r="N235" s="88" t="s">
        <v>106</v>
      </c>
      <c r="O235" s="88" t="s">
        <v>106</v>
      </c>
      <c r="P235" s="88"/>
    </row>
    <row r="236" spans="1:16" ht="56.25" collapsed="1" x14ac:dyDescent="0.2">
      <c r="A236" s="69" t="s">
        <v>48</v>
      </c>
      <c r="B236" s="70">
        <v>204</v>
      </c>
      <c r="C236" s="70">
        <v>411</v>
      </c>
      <c r="D236" s="70">
        <v>262</v>
      </c>
      <c r="E236" s="70">
        <v>204</v>
      </c>
      <c r="F236" s="75" t="s">
        <v>387</v>
      </c>
      <c r="G236" s="75" t="s">
        <v>390</v>
      </c>
      <c r="H236" s="75" t="s">
        <v>948</v>
      </c>
      <c r="I236" s="76" t="s">
        <v>719</v>
      </c>
      <c r="J236" s="77"/>
      <c r="K236" s="80"/>
      <c r="L236" s="76"/>
      <c r="M236" s="76" t="s">
        <v>1162</v>
      </c>
      <c r="N236" s="76" t="s">
        <v>106</v>
      </c>
      <c r="O236" s="76" t="s">
        <v>106</v>
      </c>
      <c r="P236" s="79"/>
    </row>
    <row r="237" spans="1:16" ht="56.25" x14ac:dyDescent="0.2">
      <c r="A237" s="85" t="s">
        <v>43</v>
      </c>
      <c r="B237" s="86">
        <v>468</v>
      </c>
      <c r="C237" s="86">
        <v>414</v>
      </c>
      <c r="D237" s="86">
        <v>263</v>
      </c>
      <c r="E237" s="86">
        <v>132</v>
      </c>
      <c r="F237" s="87" t="s">
        <v>391</v>
      </c>
      <c r="G237" s="87" t="s">
        <v>392</v>
      </c>
      <c r="H237" s="87" t="s">
        <v>949</v>
      </c>
      <c r="I237" s="88" t="s">
        <v>720</v>
      </c>
      <c r="J237" s="89"/>
      <c r="K237" s="90"/>
      <c r="L237" s="88" t="s">
        <v>57</v>
      </c>
      <c r="M237" s="88" t="s">
        <v>1250</v>
      </c>
      <c r="N237" s="88" t="s">
        <v>173</v>
      </c>
      <c r="O237" s="88" t="s">
        <v>173</v>
      </c>
      <c r="P237" s="88"/>
    </row>
    <row r="238" spans="1:16" ht="56.25" collapsed="1" x14ac:dyDescent="0.2">
      <c r="A238" s="69" t="s">
        <v>48</v>
      </c>
      <c r="B238" s="70">
        <v>205</v>
      </c>
      <c r="C238" s="70">
        <v>413</v>
      </c>
      <c r="D238" s="70">
        <v>264</v>
      </c>
      <c r="E238" s="70">
        <v>205</v>
      </c>
      <c r="F238" s="75" t="s">
        <v>393</v>
      </c>
      <c r="G238" s="75" t="s">
        <v>394</v>
      </c>
      <c r="H238" s="75" t="s">
        <v>950</v>
      </c>
      <c r="I238" s="76" t="s">
        <v>720</v>
      </c>
      <c r="J238" s="77"/>
      <c r="K238" s="80"/>
      <c r="L238" s="76"/>
      <c r="M238" s="76" t="s">
        <v>1162</v>
      </c>
      <c r="N238" s="76" t="s">
        <v>173</v>
      </c>
      <c r="O238" s="76" t="s">
        <v>173</v>
      </c>
      <c r="P238" s="79"/>
    </row>
    <row r="239" spans="1:16" ht="168.75" x14ac:dyDescent="0.2">
      <c r="A239" s="85" t="s">
        <v>43</v>
      </c>
      <c r="B239" s="86">
        <v>469</v>
      </c>
      <c r="C239" s="86">
        <v>416</v>
      </c>
      <c r="D239" s="86">
        <v>265</v>
      </c>
      <c r="E239" s="86">
        <v>133</v>
      </c>
      <c r="F239" s="87" t="s">
        <v>391</v>
      </c>
      <c r="G239" s="87" t="s">
        <v>395</v>
      </c>
      <c r="H239" s="87" t="s">
        <v>951</v>
      </c>
      <c r="I239" s="88" t="s">
        <v>719</v>
      </c>
      <c r="J239" s="89"/>
      <c r="K239" s="90"/>
      <c r="L239" s="91" t="s">
        <v>57</v>
      </c>
      <c r="M239" s="88" t="s">
        <v>1254</v>
      </c>
      <c r="N239" s="88" t="s">
        <v>106</v>
      </c>
      <c r="O239" s="88" t="s">
        <v>106</v>
      </c>
      <c r="P239" s="88"/>
    </row>
    <row r="240" spans="1:16" ht="90" collapsed="1" x14ac:dyDescent="0.2">
      <c r="A240" s="69" t="s">
        <v>48</v>
      </c>
      <c r="B240" s="70">
        <v>206</v>
      </c>
      <c r="C240" s="70">
        <v>415</v>
      </c>
      <c r="D240" s="70">
        <v>266</v>
      </c>
      <c r="E240" s="70">
        <v>206</v>
      </c>
      <c r="F240" s="75" t="s">
        <v>393</v>
      </c>
      <c r="G240" s="75" t="s">
        <v>396</v>
      </c>
      <c r="H240" s="75" t="s">
        <v>952</v>
      </c>
      <c r="I240" s="76" t="s">
        <v>46</v>
      </c>
      <c r="J240" s="77"/>
      <c r="K240" s="80"/>
      <c r="L240" s="76"/>
      <c r="M240" s="76" t="s">
        <v>1162</v>
      </c>
      <c r="N240" s="76" t="s">
        <v>46</v>
      </c>
      <c r="O240" s="76" t="s">
        <v>46</v>
      </c>
      <c r="P240" s="79"/>
    </row>
    <row r="241" spans="1:16" ht="78.75" x14ac:dyDescent="0.2">
      <c r="A241" s="85" t="s">
        <v>43</v>
      </c>
      <c r="B241" s="86">
        <v>470</v>
      </c>
      <c r="C241" s="86">
        <v>418</v>
      </c>
      <c r="D241" s="86">
        <v>267</v>
      </c>
      <c r="E241" s="86">
        <v>134</v>
      </c>
      <c r="F241" s="87" t="s">
        <v>391</v>
      </c>
      <c r="G241" s="87" t="s">
        <v>397</v>
      </c>
      <c r="H241" s="87" t="s">
        <v>953</v>
      </c>
      <c r="I241" s="88" t="s">
        <v>719</v>
      </c>
      <c r="J241" s="89"/>
      <c r="K241" s="90"/>
      <c r="L241" s="91" t="s">
        <v>57</v>
      </c>
      <c r="M241" s="88" t="s">
        <v>1255</v>
      </c>
      <c r="N241" s="88" t="s">
        <v>106</v>
      </c>
      <c r="O241" s="88" t="s">
        <v>106</v>
      </c>
      <c r="P241" s="88"/>
    </row>
    <row r="242" spans="1:16" ht="56.25" collapsed="1" x14ac:dyDescent="0.2">
      <c r="A242" s="69" t="s">
        <v>48</v>
      </c>
      <c r="B242" s="70">
        <v>207</v>
      </c>
      <c r="C242" s="70">
        <v>417</v>
      </c>
      <c r="D242" s="70">
        <v>268</v>
      </c>
      <c r="E242" s="70">
        <v>207</v>
      </c>
      <c r="F242" s="75" t="s">
        <v>393</v>
      </c>
      <c r="G242" s="75" t="s">
        <v>398</v>
      </c>
      <c r="H242" s="75" t="s">
        <v>954</v>
      </c>
      <c r="I242" s="76" t="s">
        <v>719</v>
      </c>
      <c r="J242" s="77"/>
      <c r="K242" s="80"/>
      <c r="L242" s="76"/>
      <c r="M242" s="76" t="s">
        <v>1162</v>
      </c>
      <c r="N242" s="76" t="s">
        <v>106</v>
      </c>
      <c r="O242" s="76" t="s">
        <v>106</v>
      </c>
      <c r="P242" s="79"/>
    </row>
    <row r="243" spans="1:16" ht="78.75" x14ac:dyDescent="0.2">
      <c r="A243" s="85" t="s">
        <v>43</v>
      </c>
      <c r="B243" s="86">
        <v>371</v>
      </c>
      <c r="C243" s="86">
        <v>216</v>
      </c>
      <c r="D243" s="86">
        <v>269</v>
      </c>
      <c r="E243" s="86">
        <v>135</v>
      </c>
      <c r="F243" s="87" t="s">
        <v>399</v>
      </c>
      <c r="G243" s="87" t="s">
        <v>400</v>
      </c>
      <c r="H243" s="87" t="s">
        <v>955</v>
      </c>
      <c r="I243" s="88" t="s">
        <v>724</v>
      </c>
      <c r="J243" s="89"/>
      <c r="K243" s="90"/>
      <c r="L243" s="88" t="s">
        <v>57</v>
      </c>
      <c r="M243" s="88" t="s">
        <v>1256</v>
      </c>
      <c r="N243" s="88" t="s">
        <v>46</v>
      </c>
      <c r="O243" s="88" t="s">
        <v>68</v>
      </c>
      <c r="P243" s="88" t="s">
        <v>69</v>
      </c>
    </row>
    <row r="244" spans="1:16" ht="90" collapsed="1" x14ac:dyDescent="0.2">
      <c r="A244" s="69" t="s">
        <v>48</v>
      </c>
      <c r="B244" s="70">
        <v>108</v>
      </c>
      <c r="C244" s="70">
        <v>215</v>
      </c>
      <c r="D244" s="70">
        <v>270</v>
      </c>
      <c r="E244" s="70">
        <v>108</v>
      </c>
      <c r="F244" s="75" t="s">
        <v>401</v>
      </c>
      <c r="G244" s="75" t="s">
        <v>402</v>
      </c>
      <c r="H244" s="75" t="s">
        <v>956</v>
      </c>
      <c r="I244" s="81" t="s">
        <v>718</v>
      </c>
      <c r="J244" s="82" t="s">
        <v>62</v>
      </c>
      <c r="K244" s="81"/>
      <c r="L244" s="84"/>
      <c r="M244" s="81" t="s">
        <v>1162</v>
      </c>
      <c r="N244" s="81" t="s">
        <v>74</v>
      </c>
      <c r="O244" s="76" t="s">
        <v>238</v>
      </c>
      <c r="P244" s="83"/>
    </row>
    <row r="245" spans="1:16" ht="67.5" x14ac:dyDescent="0.2">
      <c r="A245" s="85" t="s">
        <v>43</v>
      </c>
      <c r="B245" s="86">
        <v>365</v>
      </c>
      <c r="C245" s="86">
        <v>204</v>
      </c>
      <c r="D245" s="86">
        <v>271</v>
      </c>
      <c r="E245" s="86">
        <v>136</v>
      </c>
      <c r="F245" s="87" t="s">
        <v>399</v>
      </c>
      <c r="G245" s="87" t="s">
        <v>403</v>
      </c>
      <c r="H245" s="87" t="s">
        <v>957</v>
      </c>
      <c r="I245" s="88" t="s">
        <v>719</v>
      </c>
      <c r="J245" s="89"/>
      <c r="K245" s="90"/>
      <c r="L245" s="91" t="s">
        <v>57</v>
      </c>
      <c r="M245" s="88" t="s">
        <v>1257</v>
      </c>
      <c r="N245" s="88" t="s">
        <v>106</v>
      </c>
      <c r="O245" s="88" t="s">
        <v>106</v>
      </c>
      <c r="P245" s="88"/>
    </row>
    <row r="246" spans="1:16" ht="90" collapsed="1" x14ac:dyDescent="0.2">
      <c r="A246" s="69" t="s">
        <v>48</v>
      </c>
      <c r="B246" s="70">
        <v>102</v>
      </c>
      <c r="C246" s="70">
        <v>203</v>
      </c>
      <c r="D246" s="70">
        <v>272</v>
      </c>
      <c r="E246" s="70">
        <v>102</v>
      </c>
      <c r="F246" s="75" t="s">
        <v>401</v>
      </c>
      <c r="G246" s="75" t="s">
        <v>402</v>
      </c>
      <c r="H246" s="75" t="s">
        <v>956</v>
      </c>
      <c r="I246" s="76" t="s">
        <v>718</v>
      </c>
      <c r="J246" s="77"/>
      <c r="K246" s="80"/>
      <c r="L246" s="76"/>
      <c r="M246" s="76" t="s">
        <v>1162</v>
      </c>
      <c r="N246" s="76" t="s">
        <v>106</v>
      </c>
      <c r="O246" s="76" t="s">
        <v>238</v>
      </c>
      <c r="P246" s="79" t="s">
        <v>54</v>
      </c>
    </row>
    <row r="247" spans="1:16" ht="67.5" x14ac:dyDescent="0.2">
      <c r="A247" s="85" t="s">
        <v>43</v>
      </c>
      <c r="B247" s="86">
        <v>366</v>
      </c>
      <c r="C247" s="86">
        <v>206</v>
      </c>
      <c r="D247" s="86">
        <v>273</v>
      </c>
      <c r="E247" s="86">
        <v>137</v>
      </c>
      <c r="F247" s="87" t="s">
        <v>399</v>
      </c>
      <c r="G247" s="87" t="s">
        <v>404</v>
      </c>
      <c r="H247" s="87" t="s">
        <v>958</v>
      </c>
      <c r="I247" s="88" t="s">
        <v>719</v>
      </c>
      <c r="J247" s="89"/>
      <c r="K247" s="90"/>
      <c r="L247" s="88" t="s">
        <v>57</v>
      </c>
      <c r="M247" s="88" t="s">
        <v>1258</v>
      </c>
      <c r="N247" s="88" t="s">
        <v>106</v>
      </c>
      <c r="O247" s="88" t="s">
        <v>106</v>
      </c>
      <c r="P247" s="88"/>
    </row>
    <row r="248" spans="1:16" ht="78.75" collapsed="1" x14ac:dyDescent="0.2">
      <c r="A248" s="69" t="s">
        <v>48</v>
      </c>
      <c r="B248" s="70">
        <v>103</v>
      </c>
      <c r="C248" s="70">
        <v>205</v>
      </c>
      <c r="D248" s="70">
        <v>274</v>
      </c>
      <c r="E248" s="70">
        <v>103</v>
      </c>
      <c r="F248" s="75" t="s">
        <v>401</v>
      </c>
      <c r="G248" s="75" t="s">
        <v>405</v>
      </c>
      <c r="H248" s="75" t="s">
        <v>959</v>
      </c>
      <c r="I248" s="76" t="s">
        <v>718</v>
      </c>
      <c r="J248" s="77"/>
      <c r="K248" s="80"/>
      <c r="L248" s="78"/>
      <c r="M248" s="76" t="s">
        <v>1162</v>
      </c>
      <c r="N248" s="76" t="s">
        <v>106</v>
      </c>
      <c r="O248" s="76" t="s">
        <v>238</v>
      </c>
      <c r="P248" s="79" t="s">
        <v>54</v>
      </c>
    </row>
    <row r="249" spans="1:16" ht="67.5" x14ac:dyDescent="0.2">
      <c r="A249" s="85" t="s">
        <v>43</v>
      </c>
      <c r="B249" s="86">
        <v>367</v>
      </c>
      <c r="C249" s="86">
        <v>208</v>
      </c>
      <c r="D249" s="86">
        <v>275</v>
      </c>
      <c r="E249" s="86">
        <v>138</v>
      </c>
      <c r="F249" s="87" t="s">
        <v>399</v>
      </c>
      <c r="G249" s="87" t="s">
        <v>406</v>
      </c>
      <c r="H249" s="87" t="s">
        <v>960</v>
      </c>
      <c r="I249" s="88" t="s">
        <v>719</v>
      </c>
      <c r="J249" s="89"/>
      <c r="K249" s="90"/>
      <c r="L249" s="88" t="s">
        <v>57</v>
      </c>
      <c r="M249" s="88" t="s">
        <v>1259</v>
      </c>
      <c r="N249" s="88" t="s">
        <v>106</v>
      </c>
      <c r="O249" s="88" t="s">
        <v>106</v>
      </c>
      <c r="P249" s="88"/>
    </row>
    <row r="250" spans="1:16" ht="78.75" collapsed="1" x14ac:dyDescent="0.2">
      <c r="A250" s="69" t="s">
        <v>48</v>
      </c>
      <c r="B250" s="70">
        <v>104</v>
      </c>
      <c r="C250" s="70">
        <v>207</v>
      </c>
      <c r="D250" s="70">
        <v>276</v>
      </c>
      <c r="E250" s="70">
        <v>104</v>
      </c>
      <c r="F250" s="75" t="s">
        <v>401</v>
      </c>
      <c r="G250" s="75" t="s">
        <v>407</v>
      </c>
      <c r="H250" s="75" t="s">
        <v>961</v>
      </c>
      <c r="I250" s="76" t="s">
        <v>718</v>
      </c>
      <c r="J250" s="77"/>
      <c r="K250" s="80"/>
      <c r="L250" s="76"/>
      <c r="M250" s="76" t="s">
        <v>1162</v>
      </c>
      <c r="N250" s="76" t="s">
        <v>106</v>
      </c>
      <c r="O250" s="76" t="s">
        <v>238</v>
      </c>
      <c r="P250" s="79" t="s">
        <v>54</v>
      </c>
    </row>
    <row r="251" spans="1:16" ht="67.5" x14ac:dyDescent="0.2">
      <c r="A251" s="85" t="s">
        <v>43</v>
      </c>
      <c r="B251" s="86">
        <v>368</v>
      </c>
      <c r="C251" s="86">
        <v>210</v>
      </c>
      <c r="D251" s="86">
        <v>277</v>
      </c>
      <c r="E251" s="86">
        <v>139</v>
      </c>
      <c r="F251" s="87" t="s">
        <v>399</v>
      </c>
      <c r="G251" s="87" t="s">
        <v>408</v>
      </c>
      <c r="H251" s="87" t="s">
        <v>962</v>
      </c>
      <c r="I251" s="88" t="s">
        <v>719</v>
      </c>
      <c r="J251" s="89"/>
      <c r="K251" s="90"/>
      <c r="L251" s="91" t="s">
        <v>157</v>
      </c>
      <c r="M251" s="88" t="s">
        <v>1260</v>
      </c>
      <c r="N251" s="88" t="s">
        <v>106</v>
      </c>
      <c r="O251" s="88" t="s">
        <v>106</v>
      </c>
      <c r="P251" s="88"/>
    </row>
    <row r="252" spans="1:16" ht="90" collapsed="1" x14ac:dyDescent="0.2">
      <c r="A252" s="69" t="s">
        <v>48</v>
      </c>
      <c r="B252" s="70">
        <v>105</v>
      </c>
      <c r="C252" s="70">
        <v>209</v>
      </c>
      <c r="D252" s="70">
        <v>278</v>
      </c>
      <c r="E252" s="70">
        <v>105</v>
      </c>
      <c r="F252" s="75" t="s">
        <v>401</v>
      </c>
      <c r="G252" s="75" t="s">
        <v>409</v>
      </c>
      <c r="H252" s="75" t="s">
        <v>963</v>
      </c>
      <c r="I252" s="76" t="s">
        <v>718</v>
      </c>
      <c r="J252" s="77"/>
      <c r="K252" s="80"/>
      <c r="L252" s="78"/>
      <c r="M252" s="76" t="s">
        <v>1162</v>
      </c>
      <c r="N252" s="76" t="s">
        <v>106</v>
      </c>
      <c r="O252" s="76" t="s">
        <v>238</v>
      </c>
      <c r="P252" s="79" t="s">
        <v>54</v>
      </c>
    </row>
    <row r="253" spans="1:16" ht="56.25" x14ac:dyDescent="0.2">
      <c r="A253" s="85" t="s">
        <v>43</v>
      </c>
      <c r="B253" s="86">
        <v>369</v>
      </c>
      <c r="C253" s="86">
        <v>212</v>
      </c>
      <c r="D253" s="86">
        <v>279</v>
      </c>
      <c r="E253" s="86">
        <v>140</v>
      </c>
      <c r="F253" s="87" t="s">
        <v>134</v>
      </c>
      <c r="G253" s="87" t="s">
        <v>410</v>
      </c>
      <c r="H253" s="87" t="s">
        <v>964</v>
      </c>
      <c r="I253" s="88" t="s">
        <v>727</v>
      </c>
      <c r="J253" s="92" t="s">
        <v>62</v>
      </c>
      <c r="K253" s="88"/>
      <c r="L253" s="91"/>
      <c r="M253" s="88" t="s">
        <v>1162</v>
      </c>
      <c r="N253" s="88" t="s">
        <v>134</v>
      </c>
      <c r="O253" s="88" t="s">
        <v>134</v>
      </c>
      <c r="P253" s="88" t="s">
        <v>134</v>
      </c>
    </row>
    <row r="254" spans="1:16" ht="112.5" collapsed="1" x14ac:dyDescent="0.2">
      <c r="A254" s="69" t="s">
        <v>48</v>
      </c>
      <c r="B254" s="70">
        <v>106</v>
      </c>
      <c r="C254" s="70">
        <v>211</v>
      </c>
      <c r="D254" s="70">
        <v>280</v>
      </c>
      <c r="E254" s="70">
        <v>106</v>
      </c>
      <c r="F254" s="75" t="s">
        <v>401</v>
      </c>
      <c r="G254" s="75" t="s">
        <v>411</v>
      </c>
      <c r="H254" s="75" t="s">
        <v>965</v>
      </c>
      <c r="I254" s="76" t="s">
        <v>718</v>
      </c>
      <c r="J254" s="77"/>
      <c r="K254" s="80"/>
      <c r="L254" s="78"/>
      <c r="M254" s="76" t="s">
        <v>1162</v>
      </c>
      <c r="N254" s="76" t="s">
        <v>106</v>
      </c>
      <c r="O254" s="76" t="s">
        <v>238</v>
      </c>
      <c r="P254" s="79" t="s">
        <v>54</v>
      </c>
    </row>
    <row r="255" spans="1:16" ht="67.5" x14ac:dyDescent="0.2">
      <c r="A255" s="85" t="s">
        <v>43</v>
      </c>
      <c r="B255" s="86">
        <v>370</v>
      </c>
      <c r="C255" s="86">
        <v>214</v>
      </c>
      <c r="D255" s="86">
        <v>281</v>
      </c>
      <c r="E255" s="86">
        <v>141</v>
      </c>
      <c r="F255" s="87" t="s">
        <v>399</v>
      </c>
      <c r="G255" s="87" t="s">
        <v>412</v>
      </c>
      <c r="H255" s="87" t="s">
        <v>966</v>
      </c>
      <c r="I255" s="88" t="s">
        <v>719</v>
      </c>
      <c r="J255" s="89"/>
      <c r="K255" s="90"/>
      <c r="L255" s="91" t="s">
        <v>57</v>
      </c>
      <c r="M255" s="88" t="s">
        <v>1261</v>
      </c>
      <c r="N255" s="88" t="s">
        <v>106</v>
      </c>
      <c r="O255" s="88" t="s">
        <v>106</v>
      </c>
      <c r="P255" s="88"/>
    </row>
    <row r="256" spans="1:16" ht="101.25" collapsed="1" x14ac:dyDescent="0.2">
      <c r="A256" s="69" t="s">
        <v>48</v>
      </c>
      <c r="B256" s="70">
        <v>107</v>
      </c>
      <c r="C256" s="70">
        <v>213</v>
      </c>
      <c r="D256" s="70">
        <v>282</v>
      </c>
      <c r="E256" s="70">
        <v>107</v>
      </c>
      <c r="F256" s="75" t="s">
        <v>401</v>
      </c>
      <c r="G256" s="75" t="s">
        <v>413</v>
      </c>
      <c r="H256" s="75" t="s">
        <v>967</v>
      </c>
      <c r="I256" s="76" t="s">
        <v>718</v>
      </c>
      <c r="J256" s="77"/>
      <c r="K256" s="80"/>
      <c r="L256" s="78"/>
      <c r="M256" s="76" t="s">
        <v>1162</v>
      </c>
      <c r="N256" s="76" t="s">
        <v>106</v>
      </c>
      <c r="O256" s="76" t="s">
        <v>238</v>
      </c>
      <c r="P256" s="79" t="s">
        <v>54</v>
      </c>
    </row>
    <row r="257" spans="1:16" ht="112.5" x14ac:dyDescent="0.2">
      <c r="A257" s="85" t="s">
        <v>43</v>
      </c>
      <c r="B257" s="86">
        <v>372</v>
      </c>
      <c r="C257" s="86">
        <v>218</v>
      </c>
      <c r="D257" s="86">
        <v>283</v>
      </c>
      <c r="E257" s="86">
        <v>142</v>
      </c>
      <c r="F257" s="87" t="s">
        <v>399</v>
      </c>
      <c r="G257" s="87" t="s">
        <v>414</v>
      </c>
      <c r="H257" s="87" t="s">
        <v>968</v>
      </c>
      <c r="I257" s="88" t="s">
        <v>723</v>
      </c>
      <c r="J257" s="89"/>
      <c r="K257" s="90"/>
      <c r="L257" s="88" t="s">
        <v>157</v>
      </c>
      <c r="M257" s="88" t="s">
        <v>1262</v>
      </c>
      <c r="N257" s="88" t="s">
        <v>173</v>
      </c>
      <c r="O257" s="88" t="s">
        <v>292</v>
      </c>
      <c r="P257" s="88" t="s">
        <v>69</v>
      </c>
    </row>
    <row r="258" spans="1:16" ht="56.25" collapsed="1" x14ac:dyDescent="0.2">
      <c r="A258" s="69" t="s">
        <v>48</v>
      </c>
      <c r="B258" s="70">
        <v>109</v>
      </c>
      <c r="C258" s="70">
        <v>217</v>
      </c>
      <c r="D258" s="70">
        <v>284</v>
      </c>
      <c r="E258" s="70">
        <v>109</v>
      </c>
      <c r="F258" s="75" t="s">
        <v>73</v>
      </c>
      <c r="G258" s="75" t="s">
        <v>73</v>
      </c>
      <c r="H258" s="75" t="s">
        <v>742</v>
      </c>
      <c r="I258" s="81" t="s">
        <v>717</v>
      </c>
      <c r="J258" s="82" t="s">
        <v>62</v>
      </c>
      <c r="K258" s="81"/>
      <c r="L258" s="84"/>
      <c r="M258" s="81" t="s">
        <v>1162</v>
      </c>
      <c r="N258" s="81" t="s">
        <v>74</v>
      </c>
      <c r="O258" s="81" t="s">
        <v>74</v>
      </c>
      <c r="P258" s="83"/>
    </row>
    <row r="259" spans="1:16" ht="90" x14ac:dyDescent="0.2">
      <c r="A259" s="85" t="s">
        <v>43</v>
      </c>
      <c r="B259" s="86">
        <v>373</v>
      </c>
      <c r="C259" s="86">
        <v>220</v>
      </c>
      <c r="D259" s="86">
        <v>285</v>
      </c>
      <c r="E259" s="86">
        <v>143</v>
      </c>
      <c r="F259" s="87" t="s">
        <v>415</v>
      </c>
      <c r="G259" s="87" t="s">
        <v>416</v>
      </c>
      <c r="H259" s="87" t="s">
        <v>969</v>
      </c>
      <c r="I259" s="88" t="s">
        <v>722</v>
      </c>
      <c r="J259" s="89"/>
      <c r="K259" s="90"/>
      <c r="L259" s="91" t="s">
        <v>175</v>
      </c>
      <c r="M259" s="88" t="s">
        <v>1188</v>
      </c>
      <c r="N259" s="88" t="s">
        <v>46</v>
      </c>
      <c r="O259" s="88" t="s">
        <v>56</v>
      </c>
      <c r="P259" s="88" t="s">
        <v>58</v>
      </c>
    </row>
    <row r="260" spans="1:16" ht="90" collapsed="1" x14ac:dyDescent="0.2">
      <c r="A260" s="69" t="s">
        <v>48</v>
      </c>
      <c r="B260" s="70">
        <v>110</v>
      </c>
      <c r="C260" s="70">
        <v>219</v>
      </c>
      <c r="D260" s="70">
        <v>286</v>
      </c>
      <c r="E260" s="70">
        <v>110</v>
      </c>
      <c r="F260" s="73" t="s">
        <v>104</v>
      </c>
      <c r="G260" s="73" t="s">
        <v>417</v>
      </c>
      <c r="H260" s="73" t="s">
        <v>970</v>
      </c>
      <c r="I260" s="60" t="s">
        <v>719</v>
      </c>
      <c r="J260" s="61"/>
      <c r="K260" s="63"/>
      <c r="L260" s="60"/>
      <c r="M260" s="60" t="s">
        <v>1162</v>
      </c>
      <c r="N260" s="60" t="s">
        <v>106</v>
      </c>
      <c r="O260" s="60" t="s">
        <v>106</v>
      </c>
      <c r="P260" s="59"/>
    </row>
    <row r="261" spans="1:16" ht="56.25" collapsed="1" x14ac:dyDescent="0.2">
      <c r="A261" s="69" t="s">
        <v>48</v>
      </c>
      <c r="B261" s="70">
        <v>115</v>
      </c>
      <c r="C261" s="70">
        <v>229</v>
      </c>
      <c r="D261" s="70">
        <v>288</v>
      </c>
      <c r="E261" s="70">
        <v>115</v>
      </c>
      <c r="F261" s="73" t="s">
        <v>104</v>
      </c>
      <c r="G261" s="73" t="s">
        <v>418</v>
      </c>
      <c r="H261" s="73" t="s">
        <v>971</v>
      </c>
      <c r="I261" s="60" t="s">
        <v>46</v>
      </c>
      <c r="J261" s="61"/>
      <c r="K261" s="63"/>
      <c r="L261" s="60"/>
      <c r="M261" s="60" t="s">
        <v>1162</v>
      </c>
      <c r="N261" s="60" t="s">
        <v>46</v>
      </c>
      <c r="O261" s="60" t="s">
        <v>46</v>
      </c>
      <c r="P261" s="59"/>
    </row>
    <row r="262" spans="1:16" ht="67.5" collapsed="1" x14ac:dyDescent="0.2">
      <c r="A262" s="69" t="s">
        <v>48</v>
      </c>
      <c r="B262" s="70">
        <v>120</v>
      </c>
      <c r="C262" s="70">
        <v>239</v>
      </c>
      <c r="D262" s="70">
        <v>290</v>
      </c>
      <c r="E262" s="70">
        <v>120</v>
      </c>
      <c r="F262" s="75" t="s">
        <v>419</v>
      </c>
      <c r="G262" s="75" t="s">
        <v>420</v>
      </c>
      <c r="H262" s="75" t="s">
        <v>972</v>
      </c>
      <c r="I262" s="76" t="s">
        <v>719</v>
      </c>
      <c r="J262" s="77"/>
      <c r="K262" s="80"/>
      <c r="L262" s="76"/>
      <c r="M262" s="76" t="s">
        <v>1162</v>
      </c>
      <c r="N262" s="76" t="s">
        <v>106</v>
      </c>
      <c r="O262" s="76" t="s">
        <v>106</v>
      </c>
      <c r="P262" s="79"/>
    </row>
    <row r="263" spans="1:16" ht="168.75" x14ac:dyDescent="0.2">
      <c r="A263" s="85" t="s">
        <v>43</v>
      </c>
      <c r="B263" s="86">
        <v>374</v>
      </c>
      <c r="C263" s="86">
        <v>222</v>
      </c>
      <c r="D263" s="86">
        <v>291</v>
      </c>
      <c r="E263" s="86">
        <v>146</v>
      </c>
      <c r="F263" s="87" t="s">
        <v>415</v>
      </c>
      <c r="G263" s="87" t="s">
        <v>421</v>
      </c>
      <c r="H263" s="87" t="s">
        <v>973</v>
      </c>
      <c r="I263" s="88" t="s">
        <v>726</v>
      </c>
      <c r="J263" s="89"/>
      <c r="K263" s="90"/>
      <c r="L263" s="88" t="s">
        <v>175</v>
      </c>
      <c r="M263" s="88" t="s">
        <v>1238</v>
      </c>
      <c r="N263" s="88" t="s">
        <v>106</v>
      </c>
      <c r="O263" s="88" t="s">
        <v>56</v>
      </c>
      <c r="P263" s="88" t="s">
        <v>58</v>
      </c>
    </row>
    <row r="264" spans="1:16" ht="101.25" collapsed="1" x14ac:dyDescent="0.2">
      <c r="A264" s="69" t="s">
        <v>48</v>
      </c>
      <c r="B264" s="70">
        <v>111</v>
      </c>
      <c r="C264" s="70">
        <v>221</v>
      </c>
      <c r="D264" s="70">
        <v>292</v>
      </c>
      <c r="E264" s="70">
        <v>111</v>
      </c>
      <c r="F264" s="73" t="s">
        <v>104</v>
      </c>
      <c r="G264" s="73" t="s">
        <v>423</v>
      </c>
      <c r="H264" s="73" t="s">
        <v>974</v>
      </c>
      <c r="I264" s="60" t="s">
        <v>719</v>
      </c>
      <c r="J264" s="61"/>
      <c r="K264" s="63"/>
      <c r="L264" s="60"/>
      <c r="M264" s="60" t="s">
        <v>1162</v>
      </c>
      <c r="N264" s="60" t="s">
        <v>106</v>
      </c>
      <c r="O264" s="60" t="s">
        <v>106</v>
      </c>
      <c r="P264" s="59"/>
    </row>
    <row r="265" spans="1:16" ht="67.5" collapsed="1" x14ac:dyDescent="0.2">
      <c r="A265" s="69" t="s">
        <v>48</v>
      </c>
      <c r="B265" s="70">
        <v>112</v>
      </c>
      <c r="C265" s="70">
        <v>223</v>
      </c>
      <c r="D265" s="70">
        <v>294</v>
      </c>
      <c r="E265" s="70">
        <v>112</v>
      </c>
      <c r="F265" s="73" t="s">
        <v>104</v>
      </c>
      <c r="G265" s="73" t="s">
        <v>424</v>
      </c>
      <c r="H265" s="73" t="s">
        <v>975</v>
      </c>
      <c r="I265" s="60" t="s">
        <v>719</v>
      </c>
      <c r="J265" s="61"/>
      <c r="K265" s="63"/>
      <c r="L265" s="60"/>
      <c r="M265" s="60" t="s">
        <v>1162</v>
      </c>
      <c r="N265" s="60" t="s">
        <v>106</v>
      </c>
      <c r="O265" s="60" t="s">
        <v>106</v>
      </c>
      <c r="P265" s="59"/>
    </row>
    <row r="266" spans="1:16" ht="67.5" collapsed="1" x14ac:dyDescent="0.2">
      <c r="A266" s="69" t="s">
        <v>48</v>
      </c>
      <c r="B266" s="70">
        <v>113</v>
      </c>
      <c r="C266" s="70">
        <v>225</v>
      </c>
      <c r="D266" s="70">
        <v>296</v>
      </c>
      <c r="E266" s="70">
        <v>113</v>
      </c>
      <c r="F266" s="73" t="s">
        <v>104</v>
      </c>
      <c r="G266" s="73" t="s">
        <v>425</v>
      </c>
      <c r="H266" s="73" t="s">
        <v>976</v>
      </c>
      <c r="I266" s="60" t="s">
        <v>719</v>
      </c>
      <c r="J266" s="61"/>
      <c r="K266" s="63"/>
      <c r="L266" s="60"/>
      <c r="M266" s="60" t="s">
        <v>1162</v>
      </c>
      <c r="N266" s="60" t="s">
        <v>106</v>
      </c>
      <c r="O266" s="60" t="s">
        <v>106</v>
      </c>
      <c r="P266" s="59"/>
    </row>
    <row r="267" spans="1:16" ht="78.75" collapsed="1" x14ac:dyDescent="0.2">
      <c r="A267" s="69" t="s">
        <v>48</v>
      </c>
      <c r="B267" s="70">
        <v>114</v>
      </c>
      <c r="C267" s="70">
        <v>227</v>
      </c>
      <c r="D267" s="70">
        <v>298</v>
      </c>
      <c r="E267" s="70">
        <v>114</v>
      </c>
      <c r="F267" s="75" t="s">
        <v>104</v>
      </c>
      <c r="G267" s="75" t="s">
        <v>426</v>
      </c>
      <c r="H267" s="75" t="s">
        <v>977</v>
      </c>
      <c r="I267" s="76" t="s">
        <v>719</v>
      </c>
      <c r="J267" s="77"/>
      <c r="K267" s="80"/>
      <c r="L267" s="76"/>
      <c r="M267" s="76" t="s">
        <v>1162</v>
      </c>
      <c r="N267" s="76" t="s">
        <v>106</v>
      </c>
      <c r="O267" s="76" t="s">
        <v>106</v>
      </c>
      <c r="P267" s="79"/>
    </row>
    <row r="268" spans="1:16" ht="180" x14ac:dyDescent="0.2">
      <c r="A268" s="85" t="s">
        <v>43</v>
      </c>
      <c r="B268" s="86">
        <v>382</v>
      </c>
      <c r="C268" s="86">
        <v>238</v>
      </c>
      <c r="D268" s="86">
        <v>299</v>
      </c>
      <c r="E268" s="86">
        <v>150</v>
      </c>
      <c r="F268" s="87" t="s">
        <v>427</v>
      </c>
      <c r="G268" s="87" t="s">
        <v>428</v>
      </c>
      <c r="H268" s="87" t="s">
        <v>978</v>
      </c>
      <c r="I268" s="88" t="s">
        <v>46</v>
      </c>
      <c r="J268" s="89"/>
      <c r="K268" s="90"/>
      <c r="L268" s="91" t="s">
        <v>235</v>
      </c>
      <c r="M268" s="88" t="s">
        <v>1263</v>
      </c>
      <c r="N268" s="88" t="s">
        <v>46</v>
      </c>
      <c r="O268" s="88" t="s">
        <v>46</v>
      </c>
      <c r="P268" s="88"/>
    </row>
    <row r="269" spans="1:16" ht="146.25" collapsed="1" x14ac:dyDescent="0.2">
      <c r="A269" s="69" t="s">
        <v>48</v>
      </c>
      <c r="B269" s="70">
        <v>119</v>
      </c>
      <c r="C269" s="70">
        <v>237</v>
      </c>
      <c r="D269" s="70">
        <v>300</v>
      </c>
      <c r="E269" s="70">
        <v>119</v>
      </c>
      <c r="F269" s="75" t="s">
        <v>419</v>
      </c>
      <c r="G269" s="75" t="s">
        <v>429</v>
      </c>
      <c r="H269" s="75" t="s">
        <v>979</v>
      </c>
      <c r="I269" s="76" t="s">
        <v>46</v>
      </c>
      <c r="J269" s="77"/>
      <c r="K269" s="80"/>
      <c r="L269" s="76"/>
      <c r="M269" s="76" t="s">
        <v>1162</v>
      </c>
      <c r="N269" s="76" t="s">
        <v>46</v>
      </c>
      <c r="O269" s="76" t="s">
        <v>46</v>
      </c>
      <c r="P269" s="79"/>
    </row>
    <row r="270" spans="1:16" ht="191.25" x14ac:dyDescent="0.2">
      <c r="A270" s="85" t="s">
        <v>43</v>
      </c>
      <c r="B270" s="86">
        <v>476</v>
      </c>
      <c r="C270" s="86">
        <v>426</v>
      </c>
      <c r="D270" s="86">
        <v>301</v>
      </c>
      <c r="E270" s="86">
        <v>151</v>
      </c>
      <c r="F270" s="87" t="s">
        <v>427</v>
      </c>
      <c r="G270" s="87" t="s">
        <v>430</v>
      </c>
      <c r="H270" s="87" t="s">
        <v>980</v>
      </c>
      <c r="I270" s="88" t="s">
        <v>46</v>
      </c>
      <c r="J270" s="89"/>
      <c r="K270" s="90"/>
      <c r="L270" s="88" t="s">
        <v>431</v>
      </c>
      <c r="M270" s="88" t="s">
        <v>1264</v>
      </c>
      <c r="N270" s="88" t="s">
        <v>46</v>
      </c>
      <c r="O270" s="88" t="s">
        <v>46</v>
      </c>
      <c r="P270" s="88"/>
    </row>
    <row r="271" spans="1:16" ht="157.5" collapsed="1" x14ac:dyDescent="0.2">
      <c r="A271" s="69" t="s">
        <v>48</v>
      </c>
      <c r="B271" s="70">
        <v>213</v>
      </c>
      <c r="C271" s="70">
        <v>425</v>
      </c>
      <c r="D271" s="70">
        <v>302</v>
      </c>
      <c r="E271" s="70">
        <v>213</v>
      </c>
      <c r="F271" s="75" t="s">
        <v>432</v>
      </c>
      <c r="G271" s="75" t="s">
        <v>433</v>
      </c>
      <c r="H271" s="75" t="s">
        <v>981</v>
      </c>
      <c r="I271" s="76" t="s">
        <v>46</v>
      </c>
      <c r="J271" s="77"/>
      <c r="K271" s="80"/>
      <c r="L271" s="76"/>
      <c r="M271" s="76" t="s">
        <v>1162</v>
      </c>
      <c r="N271" s="76" t="s">
        <v>46</v>
      </c>
      <c r="O271" s="76" t="s">
        <v>46</v>
      </c>
      <c r="P271" s="79"/>
    </row>
    <row r="272" spans="1:16" ht="67.5" x14ac:dyDescent="0.2">
      <c r="A272" s="85" t="s">
        <v>43</v>
      </c>
      <c r="B272" s="86">
        <v>381</v>
      </c>
      <c r="C272" s="86">
        <v>236</v>
      </c>
      <c r="D272" s="86">
        <v>303</v>
      </c>
      <c r="E272" s="86">
        <v>152</v>
      </c>
      <c r="F272" s="87" t="s">
        <v>427</v>
      </c>
      <c r="G272" s="87" t="s">
        <v>434</v>
      </c>
      <c r="H272" s="87" t="s">
        <v>982</v>
      </c>
      <c r="I272" s="88" t="s">
        <v>46</v>
      </c>
      <c r="J272" s="89"/>
      <c r="K272" s="90"/>
      <c r="L272" s="88" t="s">
        <v>435</v>
      </c>
      <c r="M272" s="88" t="s">
        <v>1206</v>
      </c>
      <c r="N272" s="88" t="s">
        <v>46</v>
      </c>
      <c r="O272" s="88" t="s">
        <v>46</v>
      </c>
      <c r="P272" s="88"/>
    </row>
    <row r="273" spans="1:16" ht="56.25" collapsed="1" x14ac:dyDescent="0.2">
      <c r="A273" s="69" t="s">
        <v>48</v>
      </c>
      <c r="B273" s="70">
        <v>118</v>
      </c>
      <c r="C273" s="70">
        <v>235</v>
      </c>
      <c r="D273" s="70">
        <v>304</v>
      </c>
      <c r="E273" s="70">
        <v>118</v>
      </c>
      <c r="F273" s="75" t="s">
        <v>419</v>
      </c>
      <c r="G273" s="75" t="s">
        <v>436</v>
      </c>
      <c r="H273" s="75" t="s">
        <v>983</v>
      </c>
      <c r="I273" s="76" t="s">
        <v>716</v>
      </c>
      <c r="J273" s="77"/>
      <c r="K273" s="80"/>
      <c r="L273" s="78"/>
      <c r="M273" s="76" t="s">
        <v>1162</v>
      </c>
      <c r="N273" s="76" t="s">
        <v>46</v>
      </c>
      <c r="O273" s="76" t="s">
        <v>53</v>
      </c>
      <c r="P273" s="79" t="s">
        <v>54</v>
      </c>
    </row>
    <row r="274" spans="1:16" ht="101.25" x14ac:dyDescent="0.2">
      <c r="A274" s="85" t="s">
        <v>43</v>
      </c>
      <c r="B274" s="86">
        <v>362</v>
      </c>
      <c r="C274" s="86">
        <v>198</v>
      </c>
      <c r="D274" s="86">
        <v>305</v>
      </c>
      <c r="E274" s="86">
        <v>153</v>
      </c>
      <c r="F274" s="87" t="s">
        <v>437</v>
      </c>
      <c r="G274" s="87" t="s">
        <v>438</v>
      </c>
      <c r="H274" s="87" t="s">
        <v>984</v>
      </c>
      <c r="I274" s="88" t="s">
        <v>726</v>
      </c>
      <c r="J274" s="89"/>
      <c r="K274" s="90"/>
      <c r="L274" s="91" t="s">
        <v>157</v>
      </c>
      <c r="M274" s="88" t="s">
        <v>1265</v>
      </c>
      <c r="N274" s="88" t="s">
        <v>106</v>
      </c>
      <c r="O274" s="88" t="s">
        <v>56</v>
      </c>
      <c r="P274" s="88" t="s">
        <v>58</v>
      </c>
    </row>
    <row r="275" spans="1:16" ht="56.25" collapsed="1" x14ac:dyDescent="0.2">
      <c r="A275" s="69" t="s">
        <v>48</v>
      </c>
      <c r="B275" s="70">
        <v>99</v>
      </c>
      <c r="C275" s="70">
        <v>197</v>
      </c>
      <c r="D275" s="70">
        <v>306</v>
      </c>
      <c r="E275" s="70">
        <v>99</v>
      </c>
      <c r="F275" s="75" t="s">
        <v>374</v>
      </c>
      <c r="G275" s="75" t="s">
        <v>439</v>
      </c>
      <c r="H275" s="75" t="s">
        <v>985</v>
      </c>
      <c r="I275" s="76" t="s">
        <v>719</v>
      </c>
      <c r="J275" s="77"/>
      <c r="K275" s="80"/>
      <c r="L275" s="78"/>
      <c r="M275" s="76" t="s">
        <v>1162</v>
      </c>
      <c r="N275" s="76" t="s">
        <v>106</v>
      </c>
      <c r="O275" s="76" t="s">
        <v>106</v>
      </c>
      <c r="P275" s="79"/>
    </row>
    <row r="276" spans="1:16" ht="56.25" x14ac:dyDescent="0.2">
      <c r="A276" s="85" t="s">
        <v>43</v>
      </c>
      <c r="B276" s="86">
        <v>363</v>
      </c>
      <c r="C276" s="86">
        <v>200</v>
      </c>
      <c r="D276" s="86">
        <v>307</v>
      </c>
      <c r="E276" s="86">
        <v>154</v>
      </c>
      <c r="F276" s="87" t="s">
        <v>134</v>
      </c>
      <c r="G276" s="87" t="s">
        <v>410</v>
      </c>
      <c r="H276" s="87" t="s">
        <v>986</v>
      </c>
      <c r="I276" s="88" t="s">
        <v>727</v>
      </c>
      <c r="J276" s="92" t="s">
        <v>62</v>
      </c>
      <c r="K276" s="88"/>
      <c r="L276" s="91"/>
      <c r="M276" s="88" t="s">
        <v>1162</v>
      </c>
      <c r="N276" s="88" t="s">
        <v>134</v>
      </c>
      <c r="O276" s="88" t="s">
        <v>134</v>
      </c>
      <c r="P276" s="88" t="s">
        <v>134</v>
      </c>
    </row>
    <row r="277" spans="1:16" ht="56.25" collapsed="1" x14ac:dyDescent="0.2">
      <c r="A277" s="69" t="s">
        <v>48</v>
      </c>
      <c r="B277" s="70">
        <v>100</v>
      </c>
      <c r="C277" s="70">
        <v>199</v>
      </c>
      <c r="D277" s="70">
        <v>308</v>
      </c>
      <c r="E277" s="70">
        <v>100</v>
      </c>
      <c r="F277" s="73" t="s">
        <v>374</v>
      </c>
      <c r="G277" s="73" t="s">
        <v>440</v>
      </c>
      <c r="H277" s="73" t="s">
        <v>987</v>
      </c>
      <c r="I277" s="60" t="s">
        <v>719</v>
      </c>
      <c r="J277" s="61"/>
      <c r="K277" s="63"/>
      <c r="L277" s="60"/>
      <c r="M277" s="60" t="s">
        <v>1162</v>
      </c>
      <c r="N277" s="60" t="s">
        <v>106</v>
      </c>
      <c r="O277" s="60" t="s">
        <v>106</v>
      </c>
      <c r="P277" s="59"/>
    </row>
    <row r="278" spans="1:16" ht="56.25" collapsed="1" x14ac:dyDescent="0.2">
      <c r="A278" s="69" t="s">
        <v>48</v>
      </c>
      <c r="B278" s="70">
        <v>121</v>
      </c>
      <c r="C278" s="70">
        <v>241</v>
      </c>
      <c r="D278" s="70">
        <v>310</v>
      </c>
      <c r="E278" s="70">
        <v>121</v>
      </c>
      <c r="F278" s="75" t="s">
        <v>441</v>
      </c>
      <c r="G278" s="75" t="s">
        <v>442</v>
      </c>
      <c r="H278" s="75" t="s">
        <v>988</v>
      </c>
      <c r="I278" s="76" t="s">
        <v>719</v>
      </c>
      <c r="J278" s="77"/>
      <c r="K278" s="80"/>
      <c r="L278" s="78"/>
      <c r="M278" s="76" t="s">
        <v>1162</v>
      </c>
      <c r="N278" s="76" t="s">
        <v>106</v>
      </c>
      <c r="O278" s="76" t="s">
        <v>106</v>
      </c>
      <c r="P278" s="79"/>
    </row>
    <row r="279" spans="1:16" ht="56.25" x14ac:dyDescent="0.2">
      <c r="A279" s="85" t="s">
        <v>43</v>
      </c>
      <c r="B279" s="86">
        <v>385</v>
      </c>
      <c r="C279" s="86">
        <v>244</v>
      </c>
      <c r="D279" s="86">
        <v>311</v>
      </c>
      <c r="E279" s="86">
        <v>156</v>
      </c>
      <c r="F279" s="87" t="s">
        <v>437</v>
      </c>
      <c r="G279" s="87" t="s">
        <v>443</v>
      </c>
      <c r="H279" s="87" t="s">
        <v>989</v>
      </c>
      <c r="I279" s="88" t="s">
        <v>720</v>
      </c>
      <c r="J279" s="89"/>
      <c r="K279" s="90"/>
      <c r="L279" s="88" t="s">
        <v>57</v>
      </c>
      <c r="M279" s="88" t="s">
        <v>1162</v>
      </c>
      <c r="N279" s="88" t="s">
        <v>173</v>
      </c>
      <c r="O279" s="88" t="s">
        <v>173</v>
      </c>
      <c r="P279" s="88"/>
    </row>
    <row r="280" spans="1:16" ht="56.25" collapsed="1" x14ac:dyDescent="0.2">
      <c r="A280" s="69" t="s">
        <v>48</v>
      </c>
      <c r="B280" s="70">
        <v>122</v>
      </c>
      <c r="C280" s="70">
        <v>243</v>
      </c>
      <c r="D280" s="70">
        <v>312</v>
      </c>
      <c r="E280" s="70">
        <v>122</v>
      </c>
      <c r="F280" s="75" t="s">
        <v>441</v>
      </c>
      <c r="G280" s="75" t="s">
        <v>444</v>
      </c>
      <c r="H280" s="75" t="s">
        <v>990</v>
      </c>
      <c r="I280" s="76" t="s">
        <v>720</v>
      </c>
      <c r="J280" s="77"/>
      <c r="K280" s="80"/>
      <c r="L280" s="76"/>
      <c r="M280" s="76" t="s">
        <v>1162</v>
      </c>
      <c r="N280" s="76" t="s">
        <v>173</v>
      </c>
      <c r="O280" s="76" t="s">
        <v>173</v>
      </c>
      <c r="P280" s="79"/>
    </row>
    <row r="281" spans="1:16" ht="270" x14ac:dyDescent="0.2">
      <c r="A281" s="85" t="s">
        <v>43</v>
      </c>
      <c r="B281" s="86">
        <v>393</v>
      </c>
      <c r="C281" s="86">
        <v>260</v>
      </c>
      <c r="D281" s="86">
        <v>313</v>
      </c>
      <c r="E281" s="86">
        <v>157</v>
      </c>
      <c r="F281" s="87" t="s">
        <v>445</v>
      </c>
      <c r="G281" s="87" t="s">
        <v>446</v>
      </c>
      <c r="H281" s="87" t="s">
        <v>991</v>
      </c>
      <c r="I281" s="88" t="s">
        <v>722</v>
      </c>
      <c r="J281" s="89"/>
      <c r="K281" s="90"/>
      <c r="L281" s="91" t="s">
        <v>447</v>
      </c>
      <c r="M281" s="88" t="s">
        <v>1266</v>
      </c>
      <c r="N281" s="88" t="s">
        <v>46</v>
      </c>
      <c r="O281" s="88" t="s">
        <v>56</v>
      </c>
      <c r="P281" s="88" t="s">
        <v>58</v>
      </c>
    </row>
    <row r="282" spans="1:16" ht="236.25" collapsed="1" x14ac:dyDescent="0.2">
      <c r="A282" s="69" t="s">
        <v>48</v>
      </c>
      <c r="B282" s="70">
        <v>130</v>
      </c>
      <c r="C282" s="70">
        <v>259</v>
      </c>
      <c r="D282" s="70">
        <v>314</v>
      </c>
      <c r="E282" s="70">
        <v>130</v>
      </c>
      <c r="F282" s="73" t="s">
        <v>158</v>
      </c>
      <c r="G282" s="73" t="s">
        <v>448</v>
      </c>
      <c r="H282" s="73" t="s">
        <v>992</v>
      </c>
      <c r="I282" s="60" t="s">
        <v>46</v>
      </c>
      <c r="J282" s="61"/>
      <c r="K282" s="63"/>
      <c r="L282" s="62"/>
      <c r="M282" s="60" t="s">
        <v>1162</v>
      </c>
      <c r="N282" s="60" t="s">
        <v>46</v>
      </c>
      <c r="O282" s="60" t="s">
        <v>46</v>
      </c>
      <c r="P282" s="59"/>
    </row>
    <row r="283" spans="1:16" ht="78.75" collapsed="1" x14ac:dyDescent="0.2">
      <c r="A283" s="69" t="s">
        <v>48</v>
      </c>
      <c r="B283" s="70">
        <v>208</v>
      </c>
      <c r="C283" s="70">
        <v>419</v>
      </c>
      <c r="D283" s="70">
        <v>316</v>
      </c>
      <c r="E283" s="70">
        <v>208</v>
      </c>
      <c r="F283" s="73" t="s">
        <v>162</v>
      </c>
      <c r="G283" s="73" t="s">
        <v>449</v>
      </c>
      <c r="H283" s="73" t="s">
        <v>993</v>
      </c>
      <c r="I283" s="60" t="s">
        <v>46</v>
      </c>
      <c r="J283" s="61"/>
      <c r="K283" s="63"/>
      <c r="L283" s="60"/>
      <c r="M283" s="60" t="s">
        <v>1162</v>
      </c>
      <c r="N283" s="60" t="s">
        <v>46</v>
      </c>
      <c r="O283" s="60" t="s">
        <v>46</v>
      </c>
      <c r="P283" s="59"/>
    </row>
    <row r="284" spans="1:16" ht="56.25" collapsed="1" x14ac:dyDescent="0.2">
      <c r="A284" s="69" t="s">
        <v>48</v>
      </c>
      <c r="B284" s="70">
        <v>228</v>
      </c>
      <c r="C284" s="70">
        <v>455</v>
      </c>
      <c r="D284" s="70">
        <v>318</v>
      </c>
      <c r="E284" s="70">
        <v>228</v>
      </c>
      <c r="F284" s="75" t="s">
        <v>486</v>
      </c>
      <c r="G284" s="75" t="s">
        <v>488</v>
      </c>
      <c r="H284" s="75" t="s">
        <v>994</v>
      </c>
      <c r="I284" s="76" t="s">
        <v>46</v>
      </c>
      <c r="J284" s="77"/>
      <c r="K284" s="80"/>
      <c r="L284" s="76"/>
      <c r="M284" s="76" t="s">
        <v>1162</v>
      </c>
      <c r="N284" s="76" t="s">
        <v>46</v>
      </c>
      <c r="O284" s="76" t="s">
        <v>46</v>
      </c>
      <c r="P284" s="79"/>
    </row>
    <row r="285" spans="1:16" ht="135" x14ac:dyDescent="0.2">
      <c r="A285" s="85" t="s">
        <v>43</v>
      </c>
      <c r="B285" s="86">
        <v>387</v>
      </c>
      <c r="C285" s="86">
        <v>248</v>
      </c>
      <c r="D285" s="86">
        <v>319</v>
      </c>
      <c r="E285" s="86">
        <v>161</v>
      </c>
      <c r="F285" s="87" t="s">
        <v>445</v>
      </c>
      <c r="G285" s="87" t="s">
        <v>450</v>
      </c>
      <c r="H285" s="87" t="s">
        <v>995</v>
      </c>
      <c r="I285" s="88" t="s">
        <v>46</v>
      </c>
      <c r="J285" s="89"/>
      <c r="K285" s="90"/>
      <c r="L285" s="88" t="s">
        <v>451</v>
      </c>
      <c r="M285" s="88" t="s">
        <v>1267</v>
      </c>
      <c r="N285" s="88" t="s">
        <v>46</v>
      </c>
      <c r="O285" s="88" t="s">
        <v>46</v>
      </c>
      <c r="P285" s="88"/>
    </row>
    <row r="286" spans="1:16" ht="112.5" collapsed="1" x14ac:dyDescent="0.2">
      <c r="A286" s="69" t="s">
        <v>48</v>
      </c>
      <c r="B286" s="70">
        <v>124</v>
      </c>
      <c r="C286" s="70">
        <v>247</v>
      </c>
      <c r="D286" s="70">
        <v>320</v>
      </c>
      <c r="E286" s="70">
        <v>124</v>
      </c>
      <c r="F286" s="75" t="s">
        <v>452</v>
      </c>
      <c r="G286" s="75" t="s">
        <v>453</v>
      </c>
      <c r="H286" s="75" t="s">
        <v>996</v>
      </c>
      <c r="I286" s="76" t="s">
        <v>716</v>
      </c>
      <c r="J286" s="77"/>
      <c r="K286" s="80"/>
      <c r="L286" s="78"/>
      <c r="M286" s="76" t="s">
        <v>1162</v>
      </c>
      <c r="N286" s="76" t="s">
        <v>46</v>
      </c>
      <c r="O286" s="76" t="s">
        <v>53</v>
      </c>
      <c r="P286" s="79" t="s">
        <v>54</v>
      </c>
    </row>
    <row r="287" spans="1:16" ht="101.25" x14ac:dyDescent="0.2">
      <c r="A287" s="85" t="s">
        <v>43</v>
      </c>
      <c r="B287" s="86">
        <v>388</v>
      </c>
      <c r="C287" s="86">
        <v>250</v>
      </c>
      <c r="D287" s="86">
        <v>321</v>
      </c>
      <c r="E287" s="86">
        <v>162</v>
      </c>
      <c r="F287" s="87" t="s">
        <v>445</v>
      </c>
      <c r="G287" s="87" t="s">
        <v>454</v>
      </c>
      <c r="H287" s="87" t="s">
        <v>997</v>
      </c>
      <c r="I287" s="88" t="s">
        <v>46</v>
      </c>
      <c r="J287" s="89"/>
      <c r="K287" s="90"/>
      <c r="L287" s="88" t="s">
        <v>455</v>
      </c>
      <c r="M287" s="88" t="s">
        <v>1268</v>
      </c>
      <c r="N287" s="88" t="s">
        <v>46</v>
      </c>
      <c r="O287" s="88" t="s">
        <v>46</v>
      </c>
      <c r="P287" s="88"/>
    </row>
    <row r="288" spans="1:16" ht="168.75" collapsed="1" x14ac:dyDescent="0.2">
      <c r="A288" s="69" t="s">
        <v>48</v>
      </c>
      <c r="B288" s="70">
        <v>125</v>
      </c>
      <c r="C288" s="70">
        <v>249</v>
      </c>
      <c r="D288" s="70">
        <v>322</v>
      </c>
      <c r="E288" s="70">
        <v>125</v>
      </c>
      <c r="F288" s="75" t="s">
        <v>452</v>
      </c>
      <c r="G288" s="75" t="s">
        <v>456</v>
      </c>
      <c r="H288" s="75" t="s">
        <v>998</v>
      </c>
      <c r="I288" s="76" t="s">
        <v>46</v>
      </c>
      <c r="J288" s="77"/>
      <c r="K288" s="80"/>
      <c r="L288" s="76"/>
      <c r="M288" s="76" t="s">
        <v>1162</v>
      </c>
      <c r="N288" s="76" t="s">
        <v>46</v>
      </c>
      <c r="O288" s="76" t="s">
        <v>46</v>
      </c>
      <c r="P288" s="79"/>
    </row>
    <row r="289" spans="1:16" ht="78.75" x14ac:dyDescent="0.2">
      <c r="A289" s="85" t="s">
        <v>43</v>
      </c>
      <c r="B289" s="86">
        <v>390</v>
      </c>
      <c r="C289" s="86">
        <v>254</v>
      </c>
      <c r="D289" s="86">
        <v>323</v>
      </c>
      <c r="E289" s="86">
        <v>163</v>
      </c>
      <c r="F289" s="87" t="s">
        <v>445</v>
      </c>
      <c r="G289" s="87" t="s">
        <v>457</v>
      </c>
      <c r="H289" s="87" t="s">
        <v>999</v>
      </c>
      <c r="I289" s="88" t="s">
        <v>723</v>
      </c>
      <c r="J289" s="89"/>
      <c r="K289" s="90"/>
      <c r="L289" s="91" t="s">
        <v>187</v>
      </c>
      <c r="M289" s="88" t="s">
        <v>1162</v>
      </c>
      <c r="N289" s="88" t="s">
        <v>173</v>
      </c>
      <c r="O289" s="88" t="s">
        <v>292</v>
      </c>
      <c r="P289" s="88" t="s">
        <v>69</v>
      </c>
    </row>
    <row r="290" spans="1:16" ht="56.25" collapsed="1" x14ac:dyDescent="0.2">
      <c r="A290" s="69" t="s">
        <v>48</v>
      </c>
      <c r="B290" s="70">
        <v>127</v>
      </c>
      <c r="C290" s="70">
        <v>253</v>
      </c>
      <c r="D290" s="70">
        <v>324</v>
      </c>
      <c r="E290" s="70">
        <v>127</v>
      </c>
      <c r="F290" s="75" t="s">
        <v>73</v>
      </c>
      <c r="G290" s="75" t="s">
        <v>73</v>
      </c>
      <c r="H290" s="75" t="s">
        <v>742</v>
      </c>
      <c r="I290" s="81" t="s">
        <v>717</v>
      </c>
      <c r="J290" s="82" t="s">
        <v>62</v>
      </c>
      <c r="K290" s="81"/>
      <c r="L290" s="81"/>
      <c r="M290" s="81" t="s">
        <v>1162</v>
      </c>
      <c r="N290" s="81" t="s">
        <v>74</v>
      </c>
      <c r="O290" s="81" t="s">
        <v>74</v>
      </c>
      <c r="P290" s="83"/>
    </row>
    <row r="291" spans="1:16" ht="135" x14ac:dyDescent="0.2">
      <c r="A291" s="85" t="s">
        <v>43</v>
      </c>
      <c r="B291" s="86">
        <v>398</v>
      </c>
      <c r="C291" s="86">
        <v>274</v>
      </c>
      <c r="D291" s="86">
        <v>325</v>
      </c>
      <c r="E291" s="86">
        <v>164</v>
      </c>
      <c r="F291" s="87" t="s">
        <v>458</v>
      </c>
      <c r="G291" s="87" t="s">
        <v>459</v>
      </c>
      <c r="H291" s="87" t="s">
        <v>1000</v>
      </c>
      <c r="I291" s="88" t="s">
        <v>46</v>
      </c>
      <c r="J291" s="89"/>
      <c r="K291" s="90"/>
      <c r="L291" s="91" t="s">
        <v>57</v>
      </c>
      <c r="M291" s="88" t="s">
        <v>1269</v>
      </c>
      <c r="N291" s="88" t="s">
        <v>46</v>
      </c>
      <c r="O291" s="88" t="s">
        <v>46</v>
      </c>
      <c r="P291" s="88"/>
    </row>
    <row r="292" spans="1:16" ht="78.75" collapsed="1" x14ac:dyDescent="0.2">
      <c r="A292" s="69" t="s">
        <v>48</v>
      </c>
      <c r="B292" s="70">
        <v>135</v>
      </c>
      <c r="C292" s="70">
        <v>273</v>
      </c>
      <c r="D292" s="70">
        <v>326</v>
      </c>
      <c r="E292" s="70">
        <v>135</v>
      </c>
      <c r="F292" s="75" t="s">
        <v>460</v>
      </c>
      <c r="G292" s="75" t="s">
        <v>461</v>
      </c>
      <c r="H292" s="75" t="s">
        <v>1001</v>
      </c>
      <c r="I292" s="76" t="s">
        <v>719</v>
      </c>
      <c r="J292" s="77"/>
      <c r="K292" s="80"/>
      <c r="L292" s="78"/>
      <c r="M292" s="76" t="s">
        <v>1162</v>
      </c>
      <c r="N292" s="76" t="s">
        <v>106</v>
      </c>
      <c r="O292" s="76" t="s">
        <v>106</v>
      </c>
      <c r="P292" s="79"/>
    </row>
    <row r="293" spans="1:16" ht="90" x14ac:dyDescent="0.2">
      <c r="A293" s="85" t="s">
        <v>43</v>
      </c>
      <c r="B293" s="86">
        <v>399</v>
      </c>
      <c r="C293" s="86">
        <v>276</v>
      </c>
      <c r="D293" s="86">
        <v>327</v>
      </c>
      <c r="E293" s="86">
        <v>165</v>
      </c>
      <c r="F293" s="87" t="s">
        <v>458</v>
      </c>
      <c r="G293" s="87" t="s">
        <v>462</v>
      </c>
      <c r="H293" s="87" t="s">
        <v>1002</v>
      </c>
      <c r="I293" s="88" t="s">
        <v>46</v>
      </c>
      <c r="J293" s="89"/>
      <c r="K293" s="90"/>
      <c r="L293" s="88" t="s">
        <v>157</v>
      </c>
      <c r="M293" s="88" t="s">
        <v>1270</v>
      </c>
      <c r="N293" s="88" t="s">
        <v>46</v>
      </c>
      <c r="O293" s="88" t="s">
        <v>46</v>
      </c>
      <c r="P293" s="88"/>
    </row>
    <row r="294" spans="1:16" ht="67.5" collapsed="1" x14ac:dyDescent="0.2">
      <c r="A294" s="69" t="s">
        <v>48</v>
      </c>
      <c r="B294" s="70">
        <v>136</v>
      </c>
      <c r="C294" s="70">
        <v>275</v>
      </c>
      <c r="D294" s="70">
        <v>328</v>
      </c>
      <c r="E294" s="70">
        <v>136</v>
      </c>
      <c r="F294" s="75" t="s">
        <v>460</v>
      </c>
      <c r="G294" s="75" t="s">
        <v>463</v>
      </c>
      <c r="H294" s="75" t="s">
        <v>1003</v>
      </c>
      <c r="I294" s="76" t="s">
        <v>46</v>
      </c>
      <c r="J294" s="77"/>
      <c r="K294" s="80"/>
      <c r="L294" s="78"/>
      <c r="M294" s="76" t="s">
        <v>1162</v>
      </c>
      <c r="N294" s="76" t="s">
        <v>46</v>
      </c>
      <c r="O294" s="76" t="s">
        <v>46</v>
      </c>
      <c r="P294" s="79"/>
    </row>
    <row r="295" spans="1:16" ht="56.25" x14ac:dyDescent="0.2">
      <c r="A295" s="85" t="s">
        <v>43</v>
      </c>
      <c r="B295" s="86">
        <v>324</v>
      </c>
      <c r="C295" s="86">
        <v>122</v>
      </c>
      <c r="D295" s="86">
        <v>329</v>
      </c>
      <c r="E295" s="86">
        <v>166</v>
      </c>
      <c r="F295" s="87" t="s">
        <v>464</v>
      </c>
      <c r="G295" s="87" t="s">
        <v>465</v>
      </c>
      <c r="H295" s="87" t="s">
        <v>1004</v>
      </c>
      <c r="I295" s="88" t="s">
        <v>719</v>
      </c>
      <c r="J295" s="89"/>
      <c r="K295" s="90"/>
      <c r="L295" s="88" t="s">
        <v>175</v>
      </c>
      <c r="M295" s="88" t="s">
        <v>1238</v>
      </c>
      <c r="N295" s="88" t="s">
        <v>106</v>
      </c>
      <c r="O295" s="88" t="s">
        <v>106</v>
      </c>
      <c r="P295" s="88"/>
    </row>
    <row r="296" spans="1:16" ht="67.5" collapsed="1" x14ac:dyDescent="0.2">
      <c r="A296" s="69" t="s">
        <v>48</v>
      </c>
      <c r="B296" s="70">
        <v>61</v>
      </c>
      <c r="C296" s="70">
        <v>121</v>
      </c>
      <c r="D296" s="70">
        <v>330</v>
      </c>
      <c r="E296" s="70">
        <v>61</v>
      </c>
      <c r="F296" s="75" t="s">
        <v>466</v>
      </c>
      <c r="G296" s="75" t="s">
        <v>467</v>
      </c>
      <c r="H296" s="75" t="s">
        <v>1005</v>
      </c>
      <c r="I296" s="76" t="s">
        <v>720</v>
      </c>
      <c r="J296" s="77"/>
      <c r="K296" s="80"/>
      <c r="L296" s="76"/>
      <c r="M296" s="76" t="s">
        <v>1162</v>
      </c>
      <c r="N296" s="76" t="s">
        <v>173</v>
      </c>
      <c r="O296" s="76" t="s">
        <v>173</v>
      </c>
      <c r="P296" s="79"/>
    </row>
    <row r="297" spans="1:16" ht="67.5" x14ac:dyDescent="0.2">
      <c r="A297" s="85" t="s">
        <v>43</v>
      </c>
      <c r="B297" s="86">
        <v>400</v>
      </c>
      <c r="C297" s="86">
        <v>278</v>
      </c>
      <c r="D297" s="86">
        <v>331</v>
      </c>
      <c r="E297" s="86">
        <v>167</v>
      </c>
      <c r="F297" s="87" t="s">
        <v>468</v>
      </c>
      <c r="G297" s="87" t="s">
        <v>469</v>
      </c>
      <c r="H297" s="87" t="s">
        <v>1006</v>
      </c>
      <c r="I297" s="88" t="s">
        <v>720</v>
      </c>
      <c r="J297" s="89"/>
      <c r="K297" s="90"/>
      <c r="L297" s="88" t="s">
        <v>175</v>
      </c>
      <c r="M297" s="88" t="s">
        <v>1162</v>
      </c>
      <c r="N297" s="88" t="s">
        <v>173</v>
      </c>
      <c r="O297" s="88" t="s">
        <v>173</v>
      </c>
      <c r="P297" s="88"/>
    </row>
    <row r="298" spans="1:16" ht="67.5" collapsed="1" x14ac:dyDescent="0.2">
      <c r="A298" s="69" t="s">
        <v>48</v>
      </c>
      <c r="B298" s="70">
        <v>137</v>
      </c>
      <c r="C298" s="70">
        <v>277</v>
      </c>
      <c r="D298" s="70">
        <v>332</v>
      </c>
      <c r="E298" s="70">
        <v>137</v>
      </c>
      <c r="F298" s="75" t="s">
        <v>470</v>
      </c>
      <c r="G298" s="75" t="s">
        <v>471</v>
      </c>
      <c r="H298" s="75" t="s">
        <v>1007</v>
      </c>
      <c r="I298" s="76" t="s">
        <v>720</v>
      </c>
      <c r="J298" s="77"/>
      <c r="K298" s="80"/>
      <c r="L298" s="76"/>
      <c r="M298" s="76" t="s">
        <v>1162</v>
      </c>
      <c r="N298" s="76" t="s">
        <v>173</v>
      </c>
      <c r="O298" s="76" t="s">
        <v>173</v>
      </c>
      <c r="P298" s="79"/>
    </row>
    <row r="299" spans="1:16" ht="90" x14ac:dyDescent="0.2">
      <c r="A299" s="85" t="s">
        <v>43</v>
      </c>
      <c r="B299" s="86">
        <v>401</v>
      </c>
      <c r="C299" s="86">
        <v>280</v>
      </c>
      <c r="D299" s="86">
        <v>333</v>
      </c>
      <c r="E299" s="86">
        <v>168</v>
      </c>
      <c r="F299" s="87" t="s">
        <v>468</v>
      </c>
      <c r="G299" s="87" t="s">
        <v>472</v>
      </c>
      <c r="H299" s="87" t="s">
        <v>1008</v>
      </c>
      <c r="I299" s="88" t="s">
        <v>46</v>
      </c>
      <c r="J299" s="89"/>
      <c r="K299" s="90"/>
      <c r="L299" s="88" t="s">
        <v>373</v>
      </c>
      <c r="M299" s="88" t="s">
        <v>1271</v>
      </c>
      <c r="N299" s="88" t="s">
        <v>46</v>
      </c>
      <c r="O299" s="88" t="s">
        <v>46</v>
      </c>
      <c r="P299" s="88"/>
    </row>
    <row r="300" spans="1:16" ht="56.25" collapsed="1" x14ac:dyDescent="0.2">
      <c r="A300" s="69" t="s">
        <v>48</v>
      </c>
      <c r="B300" s="70">
        <v>138</v>
      </c>
      <c r="C300" s="70">
        <v>279</v>
      </c>
      <c r="D300" s="70">
        <v>334</v>
      </c>
      <c r="E300" s="70">
        <v>138</v>
      </c>
      <c r="F300" s="75" t="s">
        <v>470</v>
      </c>
      <c r="G300" s="75" t="s">
        <v>473</v>
      </c>
      <c r="H300" s="75" t="s">
        <v>1009</v>
      </c>
      <c r="I300" s="76" t="s">
        <v>46</v>
      </c>
      <c r="J300" s="77"/>
      <c r="K300" s="80"/>
      <c r="L300" s="76"/>
      <c r="M300" s="76" t="s">
        <v>1162</v>
      </c>
      <c r="N300" s="76" t="s">
        <v>46</v>
      </c>
      <c r="O300" s="76" t="s">
        <v>46</v>
      </c>
      <c r="P300" s="79"/>
    </row>
    <row r="301" spans="1:16" ht="326.25" x14ac:dyDescent="0.2">
      <c r="A301" s="85" t="s">
        <v>43</v>
      </c>
      <c r="B301" s="86">
        <v>394</v>
      </c>
      <c r="C301" s="86">
        <v>262</v>
      </c>
      <c r="D301" s="86">
        <v>335</v>
      </c>
      <c r="E301" s="86">
        <v>169</v>
      </c>
      <c r="F301" s="87" t="s">
        <v>474</v>
      </c>
      <c r="G301" s="87" t="s">
        <v>475</v>
      </c>
      <c r="H301" s="87" t="s">
        <v>1010</v>
      </c>
      <c r="I301" s="88" t="s">
        <v>46</v>
      </c>
      <c r="J301" s="89"/>
      <c r="K301" s="90"/>
      <c r="L301" s="91" t="s">
        <v>157</v>
      </c>
      <c r="M301" s="88" t="s">
        <v>1272</v>
      </c>
      <c r="N301" s="88" t="s">
        <v>46</v>
      </c>
      <c r="O301" s="88" t="s">
        <v>46</v>
      </c>
      <c r="P301" s="88"/>
    </row>
    <row r="302" spans="1:16" ht="101.25" collapsed="1" x14ac:dyDescent="0.2">
      <c r="A302" s="69" t="s">
        <v>48</v>
      </c>
      <c r="B302" s="70">
        <v>131</v>
      </c>
      <c r="C302" s="70">
        <v>261</v>
      </c>
      <c r="D302" s="70">
        <v>336</v>
      </c>
      <c r="E302" s="70">
        <v>131</v>
      </c>
      <c r="F302" s="73" t="s">
        <v>158</v>
      </c>
      <c r="G302" s="73" t="s">
        <v>476</v>
      </c>
      <c r="H302" s="73" t="s">
        <v>1011</v>
      </c>
      <c r="I302" s="60" t="s">
        <v>46</v>
      </c>
      <c r="J302" s="61"/>
      <c r="K302" s="63"/>
      <c r="L302" s="60"/>
      <c r="M302" s="60" t="s">
        <v>1162</v>
      </c>
      <c r="N302" s="60" t="s">
        <v>46</v>
      </c>
      <c r="O302" s="60" t="s">
        <v>46</v>
      </c>
      <c r="P302" s="59"/>
    </row>
    <row r="303" spans="1:16" ht="157.5" collapsed="1" x14ac:dyDescent="0.2">
      <c r="A303" s="69" t="s">
        <v>48</v>
      </c>
      <c r="B303" s="70">
        <v>209</v>
      </c>
      <c r="C303" s="70">
        <v>263</v>
      </c>
      <c r="D303" s="70">
        <v>338</v>
      </c>
      <c r="E303" s="70">
        <v>209</v>
      </c>
      <c r="F303" s="73" t="s">
        <v>158</v>
      </c>
      <c r="G303" s="73" t="s">
        <v>477</v>
      </c>
      <c r="H303" s="73" t="s">
        <v>1012</v>
      </c>
      <c r="I303" s="60" t="s">
        <v>46</v>
      </c>
      <c r="J303" s="61"/>
      <c r="K303" s="63"/>
      <c r="L303" s="60"/>
      <c r="M303" s="60" t="s">
        <v>1162</v>
      </c>
      <c r="N303" s="60" t="s">
        <v>46</v>
      </c>
      <c r="O303" s="60" t="s">
        <v>61</v>
      </c>
      <c r="P303" s="59"/>
    </row>
    <row r="304" spans="1:16" ht="191.25" collapsed="1" x14ac:dyDescent="0.2">
      <c r="A304" s="69" t="s">
        <v>48</v>
      </c>
      <c r="B304" s="70">
        <v>210</v>
      </c>
      <c r="C304" s="70">
        <v>265</v>
      </c>
      <c r="D304" s="70">
        <v>340</v>
      </c>
      <c r="E304" s="70">
        <v>210</v>
      </c>
      <c r="F304" s="75" t="s">
        <v>162</v>
      </c>
      <c r="G304" s="75" t="s">
        <v>478</v>
      </c>
      <c r="H304" s="75" t="s">
        <v>1013</v>
      </c>
      <c r="I304" s="76" t="s">
        <v>46</v>
      </c>
      <c r="J304" s="77"/>
      <c r="K304" s="80"/>
      <c r="L304" s="76"/>
      <c r="M304" s="76" t="s">
        <v>1162</v>
      </c>
      <c r="N304" s="76" t="s">
        <v>106</v>
      </c>
      <c r="O304" s="76" t="s">
        <v>61</v>
      </c>
      <c r="P304" s="79"/>
    </row>
    <row r="305" spans="1:16" ht="157.5" x14ac:dyDescent="0.2">
      <c r="A305" s="85" t="s">
        <v>43</v>
      </c>
      <c r="B305" s="86">
        <v>396</v>
      </c>
      <c r="C305" s="86">
        <v>270</v>
      </c>
      <c r="D305" s="86">
        <v>341</v>
      </c>
      <c r="E305" s="86">
        <v>170</v>
      </c>
      <c r="F305" s="87" t="s">
        <v>474</v>
      </c>
      <c r="G305" s="87" t="s">
        <v>479</v>
      </c>
      <c r="H305" s="87" t="s">
        <v>1014</v>
      </c>
      <c r="I305" s="88" t="s">
        <v>46</v>
      </c>
      <c r="J305" s="89"/>
      <c r="K305" s="90"/>
      <c r="L305" s="88" t="s">
        <v>480</v>
      </c>
      <c r="M305" s="88" t="s">
        <v>1273</v>
      </c>
      <c r="N305" s="88" t="s">
        <v>46</v>
      </c>
      <c r="O305" s="88" t="s">
        <v>61</v>
      </c>
      <c r="P305" s="88" t="s">
        <v>58</v>
      </c>
    </row>
    <row r="306" spans="1:16" ht="67.5" collapsed="1" x14ac:dyDescent="0.2">
      <c r="A306" s="69" t="s">
        <v>48</v>
      </c>
      <c r="B306" s="70">
        <v>133</v>
      </c>
      <c r="C306" s="70">
        <v>269</v>
      </c>
      <c r="D306" s="70">
        <v>342</v>
      </c>
      <c r="E306" s="70">
        <v>133</v>
      </c>
      <c r="F306" s="75" t="s">
        <v>158</v>
      </c>
      <c r="G306" s="75" t="s">
        <v>481</v>
      </c>
      <c r="H306" s="75" t="s">
        <v>1015</v>
      </c>
      <c r="I306" s="76" t="s">
        <v>719</v>
      </c>
      <c r="J306" s="77"/>
      <c r="K306" s="80"/>
      <c r="L306" s="76"/>
      <c r="M306" s="76" t="s">
        <v>1162</v>
      </c>
      <c r="N306" s="76" t="s">
        <v>106</v>
      </c>
      <c r="O306" s="76" t="s">
        <v>106</v>
      </c>
      <c r="P306" s="79"/>
    </row>
    <row r="307" spans="1:16" ht="303.75" x14ac:dyDescent="0.2">
      <c r="A307" s="85" t="s">
        <v>43</v>
      </c>
      <c r="B307" s="86">
        <v>392</v>
      </c>
      <c r="C307" s="86">
        <v>258</v>
      </c>
      <c r="D307" s="86">
        <v>343</v>
      </c>
      <c r="E307" s="86">
        <v>172</v>
      </c>
      <c r="F307" s="87" t="s">
        <v>474</v>
      </c>
      <c r="G307" s="87" t="s">
        <v>482</v>
      </c>
      <c r="H307" s="87" t="s">
        <v>1016</v>
      </c>
      <c r="I307" s="88" t="s">
        <v>46</v>
      </c>
      <c r="J307" s="89"/>
      <c r="K307" s="90"/>
      <c r="L307" s="88" t="s">
        <v>187</v>
      </c>
      <c r="M307" s="88" t="s">
        <v>1274</v>
      </c>
      <c r="N307" s="88" t="s">
        <v>46</v>
      </c>
      <c r="O307" s="88" t="s">
        <v>61</v>
      </c>
      <c r="P307" s="88"/>
    </row>
    <row r="308" spans="1:16" ht="101.25" collapsed="1" x14ac:dyDescent="0.2">
      <c r="A308" s="69" t="s">
        <v>48</v>
      </c>
      <c r="B308" s="70">
        <v>129</v>
      </c>
      <c r="C308" s="70">
        <v>257</v>
      </c>
      <c r="D308" s="70">
        <v>344</v>
      </c>
      <c r="E308" s="70">
        <v>129</v>
      </c>
      <c r="F308" s="73" t="s">
        <v>158</v>
      </c>
      <c r="G308" s="73" t="s">
        <v>483</v>
      </c>
      <c r="H308" s="73" t="s">
        <v>1017</v>
      </c>
      <c r="I308" s="60" t="s">
        <v>716</v>
      </c>
      <c r="J308" s="61"/>
      <c r="K308" s="63"/>
      <c r="L308" s="60"/>
      <c r="M308" s="60" t="s">
        <v>1162</v>
      </c>
      <c r="N308" s="60" t="s">
        <v>46</v>
      </c>
      <c r="O308" s="60" t="s">
        <v>61</v>
      </c>
      <c r="P308" s="59" t="s">
        <v>54</v>
      </c>
    </row>
    <row r="309" spans="1:16" ht="168.75" collapsed="1" x14ac:dyDescent="0.2">
      <c r="A309" s="69" t="s">
        <v>48</v>
      </c>
      <c r="B309" s="70">
        <v>211</v>
      </c>
      <c r="C309" s="70">
        <v>421</v>
      </c>
      <c r="D309" s="70">
        <v>346</v>
      </c>
      <c r="E309" s="70">
        <v>211</v>
      </c>
      <c r="F309" s="75" t="s">
        <v>162</v>
      </c>
      <c r="G309" s="75" t="s">
        <v>485</v>
      </c>
      <c r="H309" s="75" t="s">
        <v>1018</v>
      </c>
      <c r="I309" s="76" t="s">
        <v>46</v>
      </c>
      <c r="J309" s="77"/>
      <c r="K309" s="80"/>
      <c r="L309" s="76"/>
      <c r="M309" s="76" t="s">
        <v>1162</v>
      </c>
      <c r="N309" s="76" t="s">
        <v>46</v>
      </c>
      <c r="O309" s="76" t="s">
        <v>61</v>
      </c>
      <c r="P309" s="79"/>
    </row>
    <row r="310" spans="1:16" ht="157.5" x14ac:dyDescent="0.2">
      <c r="A310" s="85" t="s">
        <v>43</v>
      </c>
      <c r="B310" s="86">
        <v>490</v>
      </c>
      <c r="C310" s="86">
        <v>454</v>
      </c>
      <c r="D310" s="86">
        <v>347</v>
      </c>
      <c r="E310" s="86">
        <v>173</v>
      </c>
      <c r="F310" s="87" t="s">
        <v>474</v>
      </c>
      <c r="G310" s="87" t="s">
        <v>484</v>
      </c>
      <c r="H310" s="87" t="s">
        <v>1019</v>
      </c>
      <c r="I310" s="88" t="s">
        <v>722</v>
      </c>
      <c r="J310" s="89"/>
      <c r="K310" s="90"/>
      <c r="L310" s="91" t="s">
        <v>373</v>
      </c>
      <c r="M310" s="88" t="s">
        <v>1275</v>
      </c>
      <c r="N310" s="88" t="s">
        <v>46</v>
      </c>
      <c r="O310" s="88" t="s">
        <v>56</v>
      </c>
      <c r="P310" s="88" t="s">
        <v>58</v>
      </c>
    </row>
    <row r="311" spans="1:16" ht="90" collapsed="1" x14ac:dyDescent="0.2">
      <c r="A311" s="69" t="s">
        <v>48</v>
      </c>
      <c r="B311" s="70">
        <v>227</v>
      </c>
      <c r="C311" s="70">
        <v>453</v>
      </c>
      <c r="D311" s="70">
        <v>348</v>
      </c>
      <c r="E311" s="70">
        <v>227</v>
      </c>
      <c r="F311" s="73" t="s">
        <v>486</v>
      </c>
      <c r="G311" s="73" t="s">
        <v>487</v>
      </c>
      <c r="H311" s="73" t="s">
        <v>1020</v>
      </c>
      <c r="I311" s="60" t="s">
        <v>46</v>
      </c>
      <c r="J311" s="61"/>
      <c r="K311" s="63"/>
      <c r="L311" s="60"/>
      <c r="M311" s="60" t="s">
        <v>1162</v>
      </c>
      <c r="N311" s="60" t="s">
        <v>46</v>
      </c>
      <c r="O311" s="60" t="s">
        <v>61</v>
      </c>
      <c r="P311" s="59"/>
    </row>
    <row r="312" spans="1:16" ht="78.75" collapsed="1" x14ac:dyDescent="0.2">
      <c r="A312" s="69" t="s">
        <v>48</v>
      </c>
      <c r="B312" s="70">
        <v>244</v>
      </c>
      <c r="C312" s="70">
        <v>487</v>
      </c>
      <c r="D312" s="70">
        <v>350</v>
      </c>
      <c r="E312" s="70">
        <v>244</v>
      </c>
      <c r="F312" s="73" t="s">
        <v>164</v>
      </c>
      <c r="G312" s="73" t="s">
        <v>489</v>
      </c>
      <c r="H312" s="73" t="s">
        <v>1021</v>
      </c>
      <c r="I312" s="60" t="s">
        <v>46</v>
      </c>
      <c r="J312" s="61"/>
      <c r="K312" s="63"/>
      <c r="L312" s="60"/>
      <c r="M312" s="60" t="s">
        <v>1162</v>
      </c>
      <c r="N312" s="60" t="s">
        <v>46</v>
      </c>
      <c r="O312" s="60" t="s">
        <v>61</v>
      </c>
      <c r="P312" s="59"/>
    </row>
    <row r="313" spans="1:16" ht="78.75" collapsed="1" x14ac:dyDescent="0.2">
      <c r="A313" s="69" t="s">
        <v>48</v>
      </c>
      <c r="B313" s="70">
        <v>251</v>
      </c>
      <c r="C313" s="70">
        <v>501</v>
      </c>
      <c r="D313" s="70">
        <v>352</v>
      </c>
      <c r="E313" s="70">
        <v>251</v>
      </c>
      <c r="F313" s="75" t="s">
        <v>86</v>
      </c>
      <c r="G313" s="75" t="s">
        <v>490</v>
      </c>
      <c r="H313" s="75" t="s">
        <v>1022</v>
      </c>
      <c r="I313" s="76" t="s">
        <v>46</v>
      </c>
      <c r="J313" s="77"/>
      <c r="K313" s="80"/>
      <c r="L313" s="76"/>
      <c r="M313" s="76" t="s">
        <v>1162</v>
      </c>
      <c r="N313" s="76" t="s">
        <v>46</v>
      </c>
      <c r="O313" s="76" t="s">
        <v>61</v>
      </c>
      <c r="P313" s="79"/>
    </row>
    <row r="314" spans="1:16" ht="101.25" x14ac:dyDescent="0.2">
      <c r="A314" s="85" t="s">
        <v>43</v>
      </c>
      <c r="B314" s="86">
        <v>508</v>
      </c>
      <c r="C314" s="86">
        <v>490</v>
      </c>
      <c r="D314" s="86">
        <v>353</v>
      </c>
      <c r="E314" s="86">
        <v>177</v>
      </c>
      <c r="F314" s="87" t="s">
        <v>474</v>
      </c>
      <c r="G314" s="87" t="s">
        <v>491</v>
      </c>
      <c r="H314" s="87" t="s">
        <v>1023</v>
      </c>
      <c r="I314" s="88" t="s">
        <v>46</v>
      </c>
      <c r="J314" s="89"/>
      <c r="K314" s="90"/>
      <c r="L314" s="88" t="s">
        <v>220</v>
      </c>
      <c r="M314" s="88" t="s">
        <v>1276</v>
      </c>
      <c r="N314" s="88" t="s">
        <v>46</v>
      </c>
      <c r="O314" s="88" t="s">
        <v>61</v>
      </c>
      <c r="P314" s="88"/>
    </row>
    <row r="315" spans="1:16" ht="101.25" collapsed="1" x14ac:dyDescent="0.2">
      <c r="A315" s="69" t="s">
        <v>48</v>
      </c>
      <c r="B315" s="70">
        <v>245</v>
      </c>
      <c r="C315" s="70">
        <v>489</v>
      </c>
      <c r="D315" s="70">
        <v>354</v>
      </c>
      <c r="E315" s="70">
        <v>245</v>
      </c>
      <c r="F315" s="75" t="s">
        <v>164</v>
      </c>
      <c r="G315" s="75" t="s">
        <v>492</v>
      </c>
      <c r="H315" s="75" t="s">
        <v>1024</v>
      </c>
      <c r="I315" s="76" t="s">
        <v>46</v>
      </c>
      <c r="J315" s="77"/>
      <c r="K315" s="80"/>
      <c r="L315" s="76"/>
      <c r="M315" s="76" t="s">
        <v>1162</v>
      </c>
      <c r="N315" s="76" t="s">
        <v>46</v>
      </c>
      <c r="O315" s="76" t="s">
        <v>61</v>
      </c>
      <c r="P315" s="79"/>
    </row>
    <row r="316" spans="1:16" ht="146.25" x14ac:dyDescent="0.2">
      <c r="A316" s="85" t="s">
        <v>43</v>
      </c>
      <c r="B316" s="86">
        <v>397</v>
      </c>
      <c r="C316" s="86">
        <v>272</v>
      </c>
      <c r="D316" s="86">
        <v>355</v>
      </c>
      <c r="E316" s="86">
        <v>178</v>
      </c>
      <c r="F316" s="87" t="s">
        <v>474</v>
      </c>
      <c r="G316" s="87" t="s">
        <v>493</v>
      </c>
      <c r="H316" s="87" t="s">
        <v>1025</v>
      </c>
      <c r="I316" s="88" t="s">
        <v>724</v>
      </c>
      <c r="J316" s="89"/>
      <c r="K316" s="90"/>
      <c r="L316" s="91" t="s">
        <v>373</v>
      </c>
      <c r="M316" s="88" t="s">
        <v>1277</v>
      </c>
      <c r="N316" s="88" t="s">
        <v>46</v>
      </c>
      <c r="O316" s="88" t="s">
        <v>68</v>
      </c>
      <c r="P316" s="88" t="s">
        <v>69</v>
      </c>
    </row>
    <row r="317" spans="1:16" ht="56.25" collapsed="1" x14ac:dyDescent="0.2">
      <c r="A317" s="69" t="s">
        <v>48</v>
      </c>
      <c r="B317" s="70">
        <v>134</v>
      </c>
      <c r="C317" s="70">
        <v>271</v>
      </c>
      <c r="D317" s="70">
        <v>356</v>
      </c>
      <c r="E317" s="70">
        <v>134</v>
      </c>
      <c r="F317" s="75" t="s">
        <v>73</v>
      </c>
      <c r="G317" s="75" t="s">
        <v>73</v>
      </c>
      <c r="H317" s="75" t="s">
        <v>742</v>
      </c>
      <c r="I317" s="81" t="s">
        <v>721</v>
      </c>
      <c r="J317" s="82" t="s">
        <v>62</v>
      </c>
      <c r="K317" s="81"/>
      <c r="L317" s="81"/>
      <c r="M317" s="81" t="s">
        <v>1162</v>
      </c>
      <c r="N317" s="81" t="s">
        <v>74</v>
      </c>
      <c r="O317" s="81" t="s">
        <v>61</v>
      </c>
      <c r="P317" s="83"/>
    </row>
    <row r="318" spans="1:16" ht="101.25" x14ac:dyDescent="0.2">
      <c r="A318" s="85" t="s">
        <v>43</v>
      </c>
      <c r="B318" s="86">
        <v>386</v>
      </c>
      <c r="C318" s="86">
        <v>246</v>
      </c>
      <c r="D318" s="86">
        <v>357</v>
      </c>
      <c r="E318" s="86">
        <v>179</v>
      </c>
      <c r="F318" s="87" t="s">
        <v>494</v>
      </c>
      <c r="G318" s="87" t="s">
        <v>495</v>
      </c>
      <c r="H318" s="87" t="s">
        <v>1026</v>
      </c>
      <c r="I318" s="88" t="s">
        <v>719</v>
      </c>
      <c r="J318" s="89"/>
      <c r="K318" s="90"/>
      <c r="L318" s="91" t="s">
        <v>220</v>
      </c>
      <c r="M318" s="88" t="s">
        <v>1278</v>
      </c>
      <c r="N318" s="88" t="s">
        <v>106</v>
      </c>
      <c r="O318" s="88" t="s">
        <v>106</v>
      </c>
      <c r="P318" s="88"/>
    </row>
    <row r="319" spans="1:16" ht="67.5" collapsed="1" x14ac:dyDescent="0.2">
      <c r="A319" s="69" t="s">
        <v>48</v>
      </c>
      <c r="B319" s="70">
        <v>123</v>
      </c>
      <c r="C319" s="70">
        <v>245</v>
      </c>
      <c r="D319" s="70">
        <v>358</v>
      </c>
      <c r="E319" s="70">
        <v>123</v>
      </c>
      <c r="F319" s="75" t="s">
        <v>496</v>
      </c>
      <c r="G319" s="75" t="s">
        <v>497</v>
      </c>
      <c r="H319" s="75" t="s">
        <v>1027</v>
      </c>
      <c r="I319" s="76" t="s">
        <v>719</v>
      </c>
      <c r="J319" s="77"/>
      <c r="K319" s="80"/>
      <c r="L319" s="78"/>
      <c r="M319" s="76" t="s">
        <v>1162</v>
      </c>
      <c r="N319" s="76" t="s">
        <v>106</v>
      </c>
      <c r="O319" s="76" t="s">
        <v>106</v>
      </c>
      <c r="P319" s="79"/>
    </row>
    <row r="320" spans="1:16" ht="67.5" x14ac:dyDescent="0.2">
      <c r="A320" s="85" t="s">
        <v>43</v>
      </c>
      <c r="B320" s="86">
        <v>389</v>
      </c>
      <c r="C320" s="86">
        <v>252</v>
      </c>
      <c r="D320" s="86">
        <v>359</v>
      </c>
      <c r="E320" s="86">
        <v>180</v>
      </c>
      <c r="F320" s="87" t="s">
        <v>494</v>
      </c>
      <c r="G320" s="87" t="s">
        <v>498</v>
      </c>
      <c r="H320" s="87" t="s">
        <v>1028</v>
      </c>
      <c r="I320" s="88" t="s">
        <v>46</v>
      </c>
      <c r="J320" s="89"/>
      <c r="K320" s="90"/>
      <c r="L320" s="91" t="s">
        <v>57</v>
      </c>
      <c r="M320" s="88" t="s">
        <v>1244</v>
      </c>
      <c r="N320" s="88" t="s">
        <v>46</v>
      </c>
      <c r="O320" s="88" t="s">
        <v>61</v>
      </c>
      <c r="P320" s="88"/>
    </row>
    <row r="321" spans="1:16" ht="78.75" collapsed="1" x14ac:dyDescent="0.2">
      <c r="A321" s="69" t="s">
        <v>48</v>
      </c>
      <c r="B321" s="70">
        <v>126</v>
      </c>
      <c r="C321" s="70">
        <v>251</v>
      </c>
      <c r="D321" s="70">
        <v>360</v>
      </c>
      <c r="E321" s="70">
        <v>126</v>
      </c>
      <c r="F321" s="75" t="s">
        <v>452</v>
      </c>
      <c r="G321" s="75" t="s">
        <v>499</v>
      </c>
      <c r="H321" s="75" t="s">
        <v>1029</v>
      </c>
      <c r="I321" s="76" t="s">
        <v>719</v>
      </c>
      <c r="J321" s="77"/>
      <c r="K321" s="80"/>
      <c r="L321" s="78"/>
      <c r="M321" s="76" t="s">
        <v>1162</v>
      </c>
      <c r="N321" s="76" t="s">
        <v>106</v>
      </c>
      <c r="O321" s="76" t="s">
        <v>106</v>
      </c>
      <c r="P321" s="79"/>
    </row>
    <row r="322" spans="1:16" ht="135" x14ac:dyDescent="0.2">
      <c r="A322" s="85" t="s">
        <v>43</v>
      </c>
      <c r="B322" s="86">
        <v>391</v>
      </c>
      <c r="C322" s="86">
        <v>256</v>
      </c>
      <c r="D322" s="86">
        <v>361</v>
      </c>
      <c r="E322" s="86">
        <v>181</v>
      </c>
      <c r="F322" s="87" t="s">
        <v>494</v>
      </c>
      <c r="G322" s="87" t="s">
        <v>500</v>
      </c>
      <c r="H322" s="87" t="s">
        <v>1030</v>
      </c>
      <c r="I322" s="88" t="s">
        <v>723</v>
      </c>
      <c r="J322" s="89"/>
      <c r="K322" s="90"/>
      <c r="L322" s="88" t="s">
        <v>157</v>
      </c>
      <c r="M322" s="88" t="s">
        <v>1279</v>
      </c>
      <c r="N322" s="88" t="s">
        <v>173</v>
      </c>
      <c r="O322" s="88" t="s">
        <v>292</v>
      </c>
      <c r="P322" s="88" t="s">
        <v>69</v>
      </c>
    </row>
    <row r="323" spans="1:16" ht="56.25" collapsed="1" x14ac:dyDescent="0.2">
      <c r="A323" s="69" t="s">
        <v>48</v>
      </c>
      <c r="B323" s="70">
        <v>128</v>
      </c>
      <c r="C323" s="70">
        <v>255</v>
      </c>
      <c r="D323" s="70">
        <v>362</v>
      </c>
      <c r="E323" s="70">
        <v>128</v>
      </c>
      <c r="F323" s="75" t="s">
        <v>73</v>
      </c>
      <c r="G323" s="75" t="s">
        <v>73</v>
      </c>
      <c r="H323" s="75" t="s">
        <v>742</v>
      </c>
      <c r="I323" s="81" t="s">
        <v>721</v>
      </c>
      <c r="J323" s="82" t="s">
        <v>62</v>
      </c>
      <c r="K323" s="81"/>
      <c r="L323" s="81"/>
      <c r="M323" s="81" t="s">
        <v>1162</v>
      </c>
      <c r="N323" s="81" t="s">
        <v>74</v>
      </c>
      <c r="O323" s="81" t="s">
        <v>61</v>
      </c>
      <c r="P323" s="83"/>
    </row>
    <row r="324" spans="1:16" ht="101.25" x14ac:dyDescent="0.2">
      <c r="A324" s="85" t="s">
        <v>43</v>
      </c>
      <c r="B324" s="86">
        <v>402</v>
      </c>
      <c r="C324" s="86">
        <v>282</v>
      </c>
      <c r="D324" s="86">
        <v>363</v>
      </c>
      <c r="E324" s="86">
        <v>182</v>
      </c>
      <c r="F324" s="87" t="s">
        <v>501</v>
      </c>
      <c r="G324" s="87" t="s">
        <v>502</v>
      </c>
      <c r="H324" s="87" t="s">
        <v>1031</v>
      </c>
      <c r="I324" s="88" t="s">
        <v>719</v>
      </c>
      <c r="J324" s="89"/>
      <c r="K324" s="90"/>
      <c r="L324" s="88" t="s">
        <v>57</v>
      </c>
      <c r="M324" s="88" t="s">
        <v>1280</v>
      </c>
      <c r="N324" s="88" t="s">
        <v>106</v>
      </c>
      <c r="O324" s="88" t="s">
        <v>106</v>
      </c>
      <c r="P324" s="88"/>
    </row>
    <row r="325" spans="1:16" ht="101.25" collapsed="1" x14ac:dyDescent="0.2">
      <c r="A325" s="69" t="s">
        <v>48</v>
      </c>
      <c r="B325" s="70">
        <v>139</v>
      </c>
      <c r="C325" s="70">
        <v>281</v>
      </c>
      <c r="D325" s="70">
        <v>364</v>
      </c>
      <c r="E325" s="70">
        <v>139</v>
      </c>
      <c r="F325" s="75" t="s">
        <v>503</v>
      </c>
      <c r="G325" s="75" t="s">
        <v>504</v>
      </c>
      <c r="H325" s="75" t="s">
        <v>1032</v>
      </c>
      <c r="I325" s="76" t="s">
        <v>46</v>
      </c>
      <c r="J325" s="77"/>
      <c r="K325" s="80"/>
      <c r="L325" s="78"/>
      <c r="M325" s="76" t="s">
        <v>1162</v>
      </c>
      <c r="N325" s="76" t="s">
        <v>46</v>
      </c>
      <c r="O325" s="76" t="s">
        <v>61</v>
      </c>
      <c r="P325" s="79"/>
    </row>
    <row r="326" spans="1:16" ht="78.75" x14ac:dyDescent="0.2">
      <c r="A326" s="85" t="s">
        <v>43</v>
      </c>
      <c r="B326" s="86">
        <v>403</v>
      </c>
      <c r="C326" s="86">
        <v>284</v>
      </c>
      <c r="D326" s="86">
        <v>365</v>
      </c>
      <c r="E326" s="86">
        <v>183</v>
      </c>
      <c r="F326" s="87" t="s">
        <v>501</v>
      </c>
      <c r="G326" s="87" t="s">
        <v>505</v>
      </c>
      <c r="H326" s="87" t="s">
        <v>1033</v>
      </c>
      <c r="I326" s="88" t="s">
        <v>724</v>
      </c>
      <c r="J326" s="89"/>
      <c r="K326" s="90"/>
      <c r="L326" s="88" t="s">
        <v>506</v>
      </c>
      <c r="M326" s="88" t="s">
        <v>1281</v>
      </c>
      <c r="N326" s="88" t="s">
        <v>46</v>
      </c>
      <c r="O326" s="88" t="s">
        <v>68</v>
      </c>
      <c r="P326" s="88" t="s">
        <v>69</v>
      </c>
    </row>
    <row r="327" spans="1:16" ht="56.25" collapsed="1" x14ac:dyDescent="0.2">
      <c r="A327" s="69" t="s">
        <v>48</v>
      </c>
      <c r="B327" s="70">
        <v>140</v>
      </c>
      <c r="C327" s="70">
        <v>283</v>
      </c>
      <c r="D327" s="70">
        <v>366</v>
      </c>
      <c r="E327" s="70">
        <v>140</v>
      </c>
      <c r="F327" s="75" t="s">
        <v>73</v>
      </c>
      <c r="G327" s="75" t="s">
        <v>73</v>
      </c>
      <c r="H327" s="75" t="s">
        <v>742</v>
      </c>
      <c r="I327" s="81" t="s">
        <v>721</v>
      </c>
      <c r="J327" s="82" t="s">
        <v>62</v>
      </c>
      <c r="K327" s="81"/>
      <c r="L327" s="81"/>
      <c r="M327" s="81" t="s">
        <v>1162</v>
      </c>
      <c r="N327" s="81" t="s">
        <v>74</v>
      </c>
      <c r="O327" s="81" t="s">
        <v>61</v>
      </c>
      <c r="P327" s="83"/>
    </row>
    <row r="328" spans="1:16" ht="112.5" x14ac:dyDescent="0.2">
      <c r="A328" s="85" t="s">
        <v>43</v>
      </c>
      <c r="B328" s="86">
        <v>404</v>
      </c>
      <c r="C328" s="86">
        <v>286</v>
      </c>
      <c r="D328" s="86">
        <v>367</v>
      </c>
      <c r="E328" s="86">
        <v>184</v>
      </c>
      <c r="F328" s="87" t="s">
        <v>501</v>
      </c>
      <c r="G328" s="87" t="s">
        <v>507</v>
      </c>
      <c r="H328" s="87" t="s">
        <v>1034</v>
      </c>
      <c r="I328" s="88" t="s">
        <v>725</v>
      </c>
      <c r="J328" s="89"/>
      <c r="K328" s="90"/>
      <c r="L328" s="91" t="s">
        <v>91</v>
      </c>
      <c r="M328" s="88" t="s">
        <v>1282</v>
      </c>
      <c r="N328" s="88" t="s">
        <v>106</v>
      </c>
      <c r="O328" s="88" t="s">
        <v>261</v>
      </c>
      <c r="P328" s="88" t="s">
        <v>69</v>
      </c>
    </row>
    <row r="329" spans="1:16" ht="56.25" collapsed="1" x14ac:dyDescent="0.2">
      <c r="A329" s="69" t="s">
        <v>48</v>
      </c>
      <c r="B329" s="70">
        <v>141</v>
      </c>
      <c r="C329" s="70">
        <v>285</v>
      </c>
      <c r="D329" s="70">
        <v>368</v>
      </c>
      <c r="E329" s="70">
        <v>141</v>
      </c>
      <c r="F329" s="75" t="s">
        <v>73</v>
      </c>
      <c r="G329" s="75" t="s">
        <v>73</v>
      </c>
      <c r="H329" s="75" t="s">
        <v>742</v>
      </c>
      <c r="I329" s="81" t="s">
        <v>721</v>
      </c>
      <c r="J329" s="82" t="s">
        <v>62</v>
      </c>
      <c r="K329" s="81"/>
      <c r="L329" s="81"/>
      <c r="M329" s="81" t="s">
        <v>1162</v>
      </c>
      <c r="N329" s="81" t="s">
        <v>74</v>
      </c>
      <c r="O329" s="81" t="s">
        <v>61</v>
      </c>
      <c r="P329" s="83"/>
    </row>
    <row r="330" spans="1:16" ht="78.75" x14ac:dyDescent="0.2">
      <c r="A330" s="85" t="s">
        <v>43</v>
      </c>
      <c r="B330" s="86">
        <v>405</v>
      </c>
      <c r="C330" s="86">
        <v>288</v>
      </c>
      <c r="D330" s="86">
        <v>369</v>
      </c>
      <c r="E330" s="86">
        <v>185</v>
      </c>
      <c r="F330" s="87" t="s">
        <v>501</v>
      </c>
      <c r="G330" s="87" t="s">
        <v>508</v>
      </c>
      <c r="H330" s="87" t="s">
        <v>1035</v>
      </c>
      <c r="I330" s="88" t="s">
        <v>46</v>
      </c>
      <c r="J330" s="89"/>
      <c r="K330" s="90"/>
      <c r="L330" s="91" t="s">
        <v>509</v>
      </c>
      <c r="M330" s="88" t="s">
        <v>1283</v>
      </c>
      <c r="N330" s="88" t="s">
        <v>46</v>
      </c>
      <c r="O330" s="88" t="s">
        <v>61</v>
      </c>
      <c r="P330" s="88"/>
    </row>
    <row r="331" spans="1:16" ht="56.25" collapsed="1" x14ac:dyDescent="0.2">
      <c r="A331" s="69" t="s">
        <v>48</v>
      </c>
      <c r="B331" s="70">
        <v>142</v>
      </c>
      <c r="C331" s="70">
        <v>287</v>
      </c>
      <c r="D331" s="70">
        <v>370</v>
      </c>
      <c r="E331" s="70">
        <v>142</v>
      </c>
      <c r="F331" s="75" t="s">
        <v>503</v>
      </c>
      <c r="G331" s="75" t="s">
        <v>510</v>
      </c>
      <c r="H331" s="75" t="s">
        <v>1036</v>
      </c>
      <c r="I331" s="76" t="s">
        <v>46</v>
      </c>
      <c r="J331" s="77"/>
      <c r="K331" s="80"/>
      <c r="L331" s="78"/>
      <c r="M331" s="76" t="s">
        <v>1162</v>
      </c>
      <c r="N331" s="76" t="s">
        <v>46</v>
      </c>
      <c r="O331" s="76" t="s">
        <v>61</v>
      </c>
      <c r="P331" s="79"/>
    </row>
    <row r="332" spans="1:16" ht="78.75" x14ac:dyDescent="0.2">
      <c r="A332" s="85" t="s">
        <v>43</v>
      </c>
      <c r="B332" s="86">
        <v>406</v>
      </c>
      <c r="C332" s="86">
        <v>290</v>
      </c>
      <c r="D332" s="86">
        <v>371</v>
      </c>
      <c r="E332" s="86">
        <v>186</v>
      </c>
      <c r="F332" s="87" t="s">
        <v>501</v>
      </c>
      <c r="G332" s="87" t="s">
        <v>511</v>
      </c>
      <c r="H332" s="87" t="s">
        <v>1037</v>
      </c>
      <c r="I332" s="88" t="s">
        <v>46</v>
      </c>
      <c r="J332" s="89"/>
      <c r="K332" s="90"/>
      <c r="L332" s="88" t="s">
        <v>512</v>
      </c>
      <c r="M332" s="88" t="s">
        <v>1284</v>
      </c>
      <c r="N332" s="88" t="s">
        <v>46</v>
      </c>
      <c r="O332" s="88" t="s">
        <v>61</v>
      </c>
      <c r="P332" s="88"/>
    </row>
    <row r="333" spans="1:16" ht="56.25" collapsed="1" x14ac:dyDescent="0.2">
      <c r="A333" s="69" t="s">
        <v>48</v>
      </c>
      <c r="B333" s="70">
        <v>143</v>
      </c>
      <c r="C333" s="70">
        <v>289</v>
      </c>
      <c r="D333" s="70">
        <v>372</v>
      </c>
      <c r="E333" s="70">
        <v>143</v>
      </c>
      <c r="F333" s="75" t="s">
        <v>503</v>
      </c>
      <c r="G333" s="75" t="s">
        <v>513</v>
      </c>
      <c r="H333" s="75" t="s">
        <v>1038</v>
      </c>
      <c r="I333" s="76" t="s">
        <v>46</v>
      </c>
      <c r="J333" s="77"/>
      <c r="K333" s="80"/>
      <c r="L333" s="76"/>
      <c r="M333" s="76" t="s">
        <v>1162</v>
      </c>
      <c r="N333" s="76" t="s">
        <v>46</v>
      </c>
      <c r="O333" s="76" t="s">
        <v>61</v>
      </c>
      <c r="P333" s="79"/>
    </row>
    <row r="334" spans="1:16" ht="78.75" x14ac:dyDescent="0.2">
      <c r="A334" s="85" t="s">
        <v>43</v>
      </c>
      <c r="B334" s="86">
        <v>407</v>
      </c>
      <c r="C334" s="86">
        <v>292</v>
      </c>
      <c r="D334" s="86">
        <v>373</v>
      </c>
      <c r="E334" s="86">
        <v>187</v>
      </c>
      <c r="F334" s="87" t="s">
        <v>501</v>
      </c>
      <c r="G334" s="87" t="s">
        <v>514</v>
      </c>
      <c r="H334" s="87" t="s">
        <v>1039</v>
      </c>
      <c r="I334" s="88" t="s">
        <v>46</v>
      </c>
      <c r="J334" s="89"/>
      <c r="K334" s="90"/>
      <c r="L334" s="91" t="s">
        <v>512</v>
      </c>
      <c r="M334" s="88" t="s">
        <v>1285</v>
      </c>
      <c r="N334" s="88" t="s">
        <v>46</v>
      </c>
      <c r="O334" s="88" t="s">
        <v>61</v>
      </c>
      <c r="P334" s="88"/>
    </row>
    <row r="335" spans="1:16" ht="56.25" collapsed="1" x14ac:dyDescent="0.2">
      <c r="A335" s="69" t="s">
        <v>48</v>
      </c>
      <c r="B335" s="70">
        <v>144</v>
      </c>
      <c r="C335" s="70">
        <v>291</v>
      </c>
      <c r="D335" s="70">
        <v>374</v>
      </c>
      <c r="E335" s="70">
        <v>144</v>
      </c>
      <c r="F335" s="75" t="s">
        <v>503</v>
      </c>
      <c r="G335" s="75" t="s">
        <v>515</v>
      </c>
      <c r="H335" s="75" t="s">
        <v>1040</v>
      </c>
      <c r="I335" s="76" t="s">
        <v>46</v>
      </c>
      <c r="J335" s="77"/>
      <c r="K335" s="80"/>
      <c r="L335" s="76"/>
      <c r="M335" s="76" t="s">
        <v>1162</v>
      </c>
      <c r="N335" s="76" t="s">
        <v>46</v>
      </c>
      <c r="O335" s="76" t="s">
        <v>61</v>
      </c>
      <c r="P335" s="79"/>
    </row>
    <row r="336" spans="1:16" ht="157.5" x14ac:dyDescent="0.2">
      <c r="A336" s="85" t="s">
        <v>43</v>
      </c>
      <c r="B336" s="86">
        <v>408</v>
      </c>
      <c r="C336" s="86">
        <v>294</v>
      </c>
      <c r="D336" s="86">
        <v>375</v>
      </c>
      <c r="E336" s="86">
        <v>188</v>
      </c>
      <c r="F336" s="87" t="s">
        <v>501</v>
      </c>
      <c r="G336" s="87" t="s">
        <v>516</v>
      </c>
      <c r="H336" s="87" t="s">
        <v>1041</v>
      </c>
      <c r="I336" s="88" t="s">
        <v>719</v>
      </c>
      <c r="J336" s="89"/>
      <c r="K336" s="90"/>
      <c r="L336" s="88" t="s">
        <v>157</v>
      </c>
      <c r="M336" s="88" t="s">
        <v>1286</v>
      </c>
      <c r="N336" s="88" t="s">
        <v>106</v>
      </c>
      <c r="O336" s="88" t="s">
        <v>106</v>
      </c>
      <c r="P336" s="88"/>
    </row>
    <row r="337" spans="1:16" ht="56.25" collapsed="1" x14ac:dyDescent="0.2">
      <c r="A337" s="69" t="s">
        <v>48</v>
      </c>
      <c r="B337" s="70">
        <v>145</v>
      </c>
      <c r="C337" s="70">
        <v>293</v>
      </c>
      <c r="D337" s="70">
        <v>376</v>
      </c>
      <c r="E337" s="70">
        <v>145</v>
      </c>
      <c r="F337" s="75" t="s">
        <v>503</v>
      </c>
      <c r="G337" s="75" t="s">
        <v>517</v>
      </c>
      <c r="H337" s="75" t="s">
        <v>1042</v>
      </c>
      <c r="I337" s="76" t="s">
        <v>719</v>
      </c>
      <c r="J337" s="77"/>
      <c r="K337" s="80"/>
      <c r="L337" s="76"/>
      <c r="M337" s="76" t="s">
        <v>1162</v>
      </c>
      <c r="N337" s="76" t="s">
        <v>106</v>
      </c>
      <c r="O337" s="76" t="s">
        <v>106</v>
      </c>
      <c r="P337" s="79"/>
    </row>
    <row r="338" spans="1:16" ht="67.5" x14ac:dyDescent="0.2">
      <c r="A338" s="85" t="s">
        <v>43</v>
      </c>
      <c r="B338" s="86">
        <v>409</v>
      </c>
      <c r="C338" s="86">
        <v>296</v>
      </c>
      <c r="D338" s="86">
        <v>377</v>
      </c>
      <c r="E338" s="86">
        <v>189</v>
      </c>
      <c r="F338" s="87" t="s">
        <v>501</v>
      </c>
      <c r="G338" s="87" t="s">
        <v>518</v>
      </c>
      <c r="H338" s="87" t="s">
        <v>1043</v>
      </c>
      <c r="I338" s="88" t="s">
        <v>725</v>
      </c>
      <c r="J338" s="89"/>
      <c r="K338" s="90"/>
      <c r="L338" s="88" t="s">
        <v>124</v>
      </c>
      <c r="M338" s="88" t="s">
        <v>1287</v>
      </c>
      <c r="N338" s="88" t="s">
        <v>106</v>
      </c>
      <c r="O338" s="88" t="s">
        <v>261</v>
      </c>
      <c r="P338" s="88" t="s">
        <v>69</v>
      </c>
    </row>
    <row r="339" spans="1:16" ht="56.25" collapsed="1" x14ac:dyDescent="0.2">
      <c r="A339" s="69" t="s">
        <v>48</v>
      </c>
      <c r="B339" s="70">
        <v>146</v>
      </c>
      <c r="C339" s="70">
        <v>295</v>
      </c>
      <c r="D339" s="70">
        <v>378</v>
      </c>
      <c r="E339" s="70">
        <v>146</v>
      </c>
      <c r="F339" s="75" t="s">
        <v>73</v>
      </c>
      <c r="G339" s="75" t="s">
        <v>73</v>
      </c>
      <c r="H339" s="75" t="s">
        <v>742</v>
      </c>
      <c r="I339" s="81" t="s">
        <v>721</v>
      </c>
      <c r="J339" s="82" t="s">
        <v>62</v>
      </c>
      <c r="K339" s="81"/>
      <c r="L339" s="81"/>
      <c r="M339" s="81" t="s">
        <v>1162</v>
      </c>
      <c r="N339" s="81" t="s">
        <v>74</v>
      </c>
      <c r="O339" s="81" t="s">
        <v>61</v>
      </c>
      <c r="P339" s="83"/>
    </row>
    <row r="340" spans="1:16" ht="157.5" x14ac:dyDescent="0.2">
      <c r="A340" s="85" t="s">
        <v>43</v>
      </c>
      <c r="B340" s="86">
        <v>410</v>
      </c>
      <c r="C340" s="86">
        <v>298</v>
      </c>
      <c r="D340" s="86">
        <v>379</v>
      </c>
      <c r="E340" s="86">
        <v>190</v>
      </c>
      <c r="F340" s="87" t="s">
        <v>519</v>
      </c>
      <c r="G340" s="87" t="s">
        <v>520</v>
      </c>
      <c r="H340" s="87" t="s">
        <v>1044</v>
      </c>
      <c r="I340" s="88" t="s">
        <v>722</v>
      </c>
      <c r="J340" s="89"/>
      <c r="K340" s="90"/>
      <c r="L340" s="88" t="s">
        <v>157</v>
      </c>
      <c r="M340" s="88" t="s">
        <v>1288</v>
      </c>
      <c r="N340" s="88" t="s">
        <v>46</v>
      </c>
      <c r="O340" s="88" t="s">
        <v>56</v>
      </c>
      <c r="P340" s="88" t="s">
        <v>58</v>
      </c>
    </row>
    <row r="341" spans="1:16" ht="56.25" collapsed="1" x14ac:dyDescent="0.2">
      <c r="A341" s="69" t="s">
        <v>48</v>
      </c>
      <c r="B341" s="70">
        <v>147</v>
      </c>
      <c r="C341" s="70">
        <v>297</v>
      </c>
      <c r="D341" s="70">
        <v>380</v>
      </c>
      <c r="E341" s="70">
        <v>147</v>
      </c>
      <c r="F341" s="73" t="s">
        <v>521</v>
      </c>
      <c r="G341" s="73" t="s">
        <v>522</v>
      </c>
      <c r="H341" s="73" t="s">
        <v>1045</v>
      </c>
      <c r="I341" s="60" t="s">
        <v>719</v>
      </c>
      <c r="J341" s="61"/>
      <c r="K341" s="63"/>
      <c r="L341" s="60"/>
      <c r="M341" s="60" t="s">
        <v>1162</v>
      </c>
      <c r="N341" s="60" t="s">
        <v>106</v>
      </c>
      <c r="O341" s="60" t="s">
        <v>106</v>
      </c>
      <c r="P341" s="59"/>
    </row>
    <row r="342" spans="1:16" ht="90" collapsed="1" x14ac:dyDescent="0.2">
      <c r="A342" s="69" t="s">
        <v>48</v>
      </c>
      <c r="B342" s="70">
        <v>148</v>
      </c>
      <c r="C342" s="70">
        <v>299</v>
      </c>
      <c r="D342" s="70">
        <v>382</v>
      </c>
      <c r="E342" s="70">
        <v>148</v>
      </c>
      <c r="F342" s="73" t="s">
        <v>521</v>
      </c>
      <c r="G342" s="73" t="s">
        <v>523</v>
      </c>
      <c r="H342" s="73" t="s">
        <v>1046</v>
      </c>
      <c r="I342" s="60" t="s">
        <v>716</v>
      </c>
      <c r="J342" s="61"/>
      <c r="K342" s="63"/>
      <c r="L342" s="60"/>
      <c r="M342" s="60" t="s">
        <v>1162</v>
      </c>
      <c r="N342" s="60" t="s">
        <v>46</v>
      </c>
      <c r="O342" s="60" t="s">
        <v>61</v>
      </c>
      <c r="P342" s="59" t="s">
        <v>54</v>
      </c>
    </row>
    <row r="343" spans="1:16" ht="112.5" collapsed="1" x14ac:dyDescent="0.2">
      <c r="A343" s="69" t="s">
        <v>48</v>
      </c>
      <c r="B343" s="70">
        <v>248</v>
      </c>
      <c r="C343" s="70">
        <v>495</v>
      </c>
      <c r="D343" s="70">
        <v>384</v>
      </c>
      <c r="E343" s="70">
        <v>248</v>
      </c>
      <c r="F343" s="73" t="s">
        <v>86</v>
      </c>
      <c r="G343" s="73" t="s">
        <v>524</v>
      </c>
      <c r="H343" s="73" t="s">
        <v>1047</v>
      </c>
      <c r="I343" s="60" t="s">
        <v>46</v>
      </c>
      <c r="J343" s="61"/>
      <c r="K343" s="63"/>
      <c r="L343" s="60"/>
      <c r="M343" s="60" t="s">
        <v>1162</v>
      </c>
      <c r="N343" s="60" t="s">
        <v>46</v>
      </c>
      <c r="O343" s="60" t="s">
        <v>61</v>
      </c>
      <c r="P343" s="59"/>
    </row>
    <row r="344" spans="1:16" ht="78.75" collapsed="1" x14ac:dyDescent="0.2">
      <c r="A344" s="69" t="s">
        <v>48</v>
      </c>
      <c r="B344" s="70">
        <v>249</v>
      </c>
      <c r="C344" s="70">
        <v>497</v>
      </c>
      <c r="D344" s="70">
        <v>386</v>
      </c>
      <c r="E344" s="70">
        <v>249</v>
      </c>
      <c r="F344" s="75" t="s">
        <v>86</v>
      </c>
      <c r="G344" s="75" t="s">
        <v>525</v>
      </c>
      <c r="H344" s="75" t="s">
        <v>1048</v>
      </c>
      <c r="I344" s="76" t="s">
        <v>718</v>
      </c>
      <c r="J344" s="77"/>
      <c r="K344" s="80"/>
      <c r="L344" s="76"/>
      <c r="M344" s="76" t="s">
        <v>1162</v>
      </c>
      <c r="N344" s="76" t="s">
        <v>106</v>
      </c>
      <c r="O344" s="76" t="s">
        <v>238</v>
      </c>
      <c r="P344" s="79" t="s">
        <v>54</v>
      </c>
    </row>
    <row r="345" spans="1:16" ht="101.25" x14ac:dyDescent="0.2">
      <c r="A345" s="85" t="s">
        <v>43</v>
      </c>
      <c r="B345" s="86">
        <v>412</v>
      </c>
      <c r="C345" s="86">
        <v>302</v>
      </c>
      <c r="D345" s="86">
        <v>387</v>
      </c>
      <c r="E345" s="86">
        <v>194</v>
      </c>
      <c r="F345" s="87" t="s">
        <v>519</v>
      </c>
      <c r="G345" s="87" t="s">
        <v>526</v>
      </c>
      <c r="H345" s="87" t="s">
        <v>1049</v>
      </c>
      <c r="I345" s="88" t="s">
        <v>722</v>
      </c>
      <c r="J345" s="89"/>
      <c r="K345" s="90"/>
      <c r="L345" s="88" t="s">
        <v>157</v>
      </c>
      <c r="M345" s="88" t="s">
        <v>1289</v>
      </c>
      <c r="N345" s="88" t="s">
        <v>46</v>
      </c>
      <c r="O345" s="88" t="s">
        <v>56</v>
      </c>
      <c r="P345" s="88" t="s">
        <v>58</v>
      </c>
    </row>
    <row r="346" spans="1:16" ht="67.5" collapsed="1" x14ac:dyDescent="0.2">
      <c r="A346" s="69" t="s">
        <v>48</v>
      </c>
      <c r="B346" s="70">
        <v>149</v>
      </c>
      <c r="C346" s="70">
        <v>301</v>
      </c>
      <c r="D346" s="70">
        <v>388</v>
      </c>
      <c r="E346" s="70">
        <v>149</v>
      </c>
      <c r="F346" s="73" t="s">
        <v>521</v>
      </c>
      <c r="G346" s="73" t="s">
        <v>527</v>
      </c>
      <c r="H346" s="73" t="s">
        <v>1050</v>
      </c>
      <c r="I346" s="60" t="s">
        <v>716</v>
      </c>
      <c r="J346" s="61"/>
      <c r="K346" s="63"/>
      <c r="L346" s="60"/>
      <c r="M346" s="60" t="s">
        <v>1162</v>
      </c>
      <c r="N346" s="60" t="s">
        <v>46</v>
      </c>
      <c r="O346" s="60" t="s">
        <v>61</v>
      </c>
      <c r="P346" s="59" t="s">
        <v>54</v>
      </c>
    </row>
    <row r="347" spans="1:16" ht="56.25" collapsed="1" x14ac:dyDescent="0.2">
      <c r="A347" s="69" t="s">
        <v>48</v>
      </c>
      <c r="B347" s="70">
        <v>247</v>
      </c>
      <c r="C347" s="70">
        <v>493</v>
      </c>
      <c r="D347" s="70">
        <v>390</v>
      </c>
      <c r="E347" s="70">
        <v>247</v>
      </c>
      <c r="F347" s="75" t="s">
        <v>86</v>
      </c>
      <c r="G347" s="75" t="s">
        <v>528</v>
      </c>
      <c r="H347" s="75" t="s">
        <v>1051</v>
      </c>
      <c r="I347" s="76" t="s">
        <v>46</v>
      </c>
      <c r="J347" s="77"/>
      <c r="K347" s="80"/>
      <c r="L347" s="76"/>
      <c r="M347" s="76" t="s">
        <v>1162</v>
      </c>
      <c r="N347" s="76" t="s">
        <v>46</v>
      </c>
      <c r="O347" s="76" t="s">
        <v>61</v>
      </c>
      <c r="P347" s="79"/>
    </row>
    <row r="348" spans="1:16" ht="67.5" x14ac:dyDescent="0.2">
      <c r="A348" s="85" t="s">
        <v>43</v>
      </c>
      <c r="B348" s="86">
        <v>421</v>
      </c>
      <c r="C348" s="86">
        <v>320</v>
      </c>
      <c r="D348" s="86">
        <v>391</v>
      </c>
      <c r="E348" s="86">
        <v>196</v>
      </c>
      <c r="F348" s="87" t="s">
        <v>519</v>
      </c>
      <c r="G348" s="87" t="s">
        <v>529</v>
      </c>
      <c r="H348" s="87" t="s">
        <v>1052</v>
      </c>
      <c r="I348" s="88" t="s">
        <v>46</v>
      </c>
      <c r="J348" s="89"/>
      <c r="K348" s="90"/>
      <c r="L348" s="88" t="s">
        <v>220</v>
      </c>
      <c r="M348" s="88" t="s">
        <v>1290</v>
      </c>
      <c r="N348" s="88" t="s">
        <v>46</v>
      </c>
      <c r="O348" s="88" t="s">
        <v>61</v>
      </c>
      <c r="P348" s="88"/>
    </row>
    <row r="349" spans="1:16" ht="56.25" collapsed="1" x14ac:dyDescent="0.2">
      <c r="A349" s="69" t="s">
        <v>48</v>
      </c>
      <c r="B349" s="70">
        <v>158</v>
      </c>
      <c r="C349" s="70">
        <v>319</v>
      </c>
      <c r="D349" s="70">
        <v>392</v>
      </c>
      <c r="E349" s="70">
        <v>158</v>
      </c>
      <c r="F349" s="75" t="s">
        <v>530</v>
      </c>
      <c r="G349" s="75" t="s">
        <v>531</v>
      </c>
      <c r="H349" s="75" t="s">
        <v>1053</v>
      </c>
      <c r="I349" s="76" t="s">
        <v>719</v>
      </c>
      <c r="J349" s="77"/>
      <c r="K349" s="80"/>
      <c r="L349" s="76"/>
      <c r="M349" s="76" t="s">
        <v>1162</v>
      </c>
      <c r="N349" s="76" t="s">
        <v>106</v>
      </c>
      <c r="O349" s="76" t="s">
        <v>106</v>
      </c>
      <c r="P349" s="79"/>
    </row>
    <row r="350" spans="1:16" ht="67.5" x14ac:dyDescent="0.2">
      <c r="A350" s="85" t="s">
        <v>43</v>
      </c>
      <c r="B350" s="86">
        <v>422</v>
      </c>
      <c r="C350" s="86">
        <v>322</v>
      </c>
      <c r="D350" s="86">
        <v>393</v>
      </c>
      <c r="E350" s="86">
        <v>197</v>
      </c>
      <c r="F350" s="87" t="s">
        <v>519</v>
      </c>
      <c r="G350" s="87" t="s">
        <v>532</v>
      </c>
      <c r="H350" s="87" t="s">
        <v>1054</v>
      </c>
      <c r="I350" s="88" t="s">
        <v>720</v>
      </c>
      <c r="J350" s="89"/>
      <c r="K350" s="90"/>
      <c r="L350" s="88" t="s">
        <v>533</v>
      </c>
      <c r="M350" s="88" t="s">
        <v>1291</v>
      </c>
      <c r="N350" s="88" t="s">
        <v>173</v>
      </c>
      <c r="O350" s="88" t="s">
        <v>61</v>
      </c>
      <c r="P350" s="88"/>
    </row>
    <row r="351" spans="1:16" ht="67.5" collapsed="1" x14ac:dyDescent="0.2">
      <c r="A351" s="69" t="s">
        <v>48</v>
      </c>
      <c r="B351" s="70">
        <v>159</v>
      </c>
      <c r="C351" s="70">
        <v>321</v>
      </c>
      <c r="D351" s="70">
        <v>394</v>
      </c>
      <c r="E351" s="70">
        <v>159</v>
      </c>
      <c r="F351" s="75" t="s">
        <v>530</v>
      </c>
      <c r="G351" s="75" t="s">
        <v>534</v>
      </c>
      <c r="H351" s="75" t="s">
        <v>1055</v>
      </c>
      <c r="I351" s="76" t="s">
        <v>720</v>
      </c>
      <c r="J351" s="77"/>
      <c r="K351" s="80"/>
      <c r="L351" s="76"/>
      <c r="M351" s="76" t="s">
        <v>1162</v>
      </c>
      <c r="N351" s="76" t="s">
        <v>173</v>
      </c>
      <c r="O351" s="76" t="s">
        <v>61</v>
      </c>
      <c r="P351" s="79"/>
    </row>
    <row r="352" spans="1:16" ht="258.75" x14ac:dyDescent="0.2">
      <c r="A352" s="85" t="s">
        <v>43</v>
      </c>
      <c r="B352" s="86">
        <v>415</v>
      </c>
      <c r="C352" s="86">
        <v>308</v>
      </c>
      <c r="D352" s="86">
        <v>395</v>
      </c>
      <c r="E352" s="86">
        <v>198</v>
      </c>
      <c r="F352" s="87" t="s">
        <v>535</v>
      </c>
      <c r="G352" s="87" t="s">
        <v>536</v>
      </c>
      <c r="H352" s="87" t="s">
        <v>1056</v>
      </c>
      <c r="I352" s="88" t="s">
        <v>722</v>
      </c>
      <c r="J352" s="89"/>
      <c r="K352" s="90"/>
      <c r="L352" s="88" t="s">
        <v>157</v>
      </c>
      <c r="M352" s="88" t="s">
        <v>1292</v>
      </c>
      <c r="N352" s="88" t="s">
        <v>46</v>
      </c>
      <c r="O352" s="88" t="s">
        <v>56</v>
      </c>
      <c r="P352" s="88" t="s">
        <v>58</v>
      </c>
    </row>
    <row r="353" spans="1:16" ht="281.25" collapsed="1" x14ac:dyDescent="0.2">
      <c r="A353" s="69" t="s">
        <v>48</v>
      </c>
      <c r="B353" s="70">
        <v>152</v>
      </c>
      <c r="C353" s="70">
        <v>307</v>
      </c>
      <c r="D353" s="70">
        <v>396</v>
      </c>
      <c r="E353" s="70">
        <v>152</v>
      </c>
      <c r="F353" s="73" t="s">
        <v>530</v>
      </c>
      <c r="G353" s="73" t="s">
        <v>537</v>
      </c>
      <c r="H353" s="73" t="s">
        <v>1057</v>
      </c>
      <c r="I353" s="60" t="s">
        <v>716</v>
      </c>
      <c r="J353" s="61"/>
      <c r="K353" s="63"/>
      <c r="L353" s="60"/>
      <c r="M353" s="60" t="s">
        <v>1162</v>
      </c>
      <c r="N353" s="60" t="s">
        <v>46</v>
      </c>
      <c r="O353" s="60" t="s">
        <v>61</v>
      </c>
      <c r="P353" s="59" t="s">
        <v>54</v>
      </c>
    </row>
    <row r="354" spans="1:16" ht="78.75" collapsed="1" x14ac:dyDescent="0.2">
      <c r="A354" s="69" t="s">
        <v>48</v>
      </c>
      <c r="B354" s="70">
        <v>153</v>
      </c>
      <c r="C354" s="70">
        <v>309</v>
      </c>
      <c r="D354" s="70">
        <v>398</v>
      </c>
      <c r="E354" s="70">
        <v>153</v>
      </c>
      <c r="F354" s="73" t="s">
        <v>530</v>
      </c>
      <c r="G354" s="73" t="s">
        <v>538</v>
      </c>
      <c r="H354" s="73" t="s">
        <v>1058</v>
      </c>
      <c r="I354" s="60" t="s">
        <v>718</v>
      </c>
      <c r="J354" s="61"/>
      <c r="K354" s="63"/>
      <c r="L354" s="60"/>
      <c r="M354" s="60" t="s">
        <v>1162</v>
      </c>
      <c r="N354" s="60" t="s">
        <v>106</v>
      </c>
      <c r="O354" s="60" t="s">
        <v>238</v>
      </c>
      <c r="P354" s="59" t="s">
        <v>54</v>
      </c>
    </row>
    <row r="355" spans="1:16" ht="56.25" collapsed="1" x14ac:dyDescent="0.2">
      <c r="A355" s="69" t="s">
        <v>48</v>
      </c>
      <c r="B355" s="70">
        <v>154</v>
      </c>
      <c r="C355" s="70">
        <v>311</v>
      </c>
      <c r="D355" s="70">
        <v>400</v>
      </c>
      <c r="E355" s="70">
        <v>154</v>
      </c>
      <c r="F355" s="73" t="s">
        <v>530</v>
      </c>
      <c r="G355" s="73" t="s">
        <v>539</v>
      </c>
      <c r="H355" s="73" t="s">
        <v>1059</v>
      </c>
      <c r="I355" s="60" t="s">
        <v>718</v>
      </c>
      <c r="J355" s="61"/>
      <c r="K355" s="63"/>
      <c r="L355" s="60"/>
      <c r="M355" s="60" t="s">
        <v>1162</v>
      </c>
      <c r="N355" s="60" t="s">
        <v>106</v>
      </c>
      <c r="O355" s="60" t="s">
        <v>238</v>
      </c>
      <c r="P355" s="59" t="s">
        <v>54</v>
      </c>
    </row>
    <row r="356" spans="1:16" ht="67.5" collapsed="1" x14ac:dyDescent="0.2">
      <c r="A356" s="69" t="s">
        <v>48</v>
      </c>
      <c r="B356" s="70">
        <v>155</v>
      </c>
      <c r="C356" s="70">
        <v>313</v>
      </c>
      <c r="D356" s="70">
        <v>402</v>
      </c>
      <c r="E356" s="70">
        <v>155</v>
      </c>
      <c r="F356" s="73" t="s">
        <v>530</v>
      </c>
      <c r="G356" s="73" t="s">
        <v>540</v>
      </c>
      <c r="H356" s="73" t="s">
        <v>1060</v>
      </c>
      <c r="I356" s="60" t="s">
        <v>718</v>
      </c>
      <c r="J356" s="61"/>
      <c r="K356" s="63"/>
      <c r="L356" s="60"/>
      <c r="M356" s="60" t="s">
        <v>1162</v>
      </c>
      <c r="N356" s="60" t="s">
        <v>106</v>
      </c>
      <c r="O356" s="60" t="s">
        <v>238</v>
      </c>
      <c r="P356" s="59" t="s">
        <v>54</v>
      </c>
    </row>
    <row r="357" spans="1:16" ht="67.5" collapsed="1" x14ac:dyDescent="0.2">
      <c r="A357" s="69" t="s">
        <v>48</v>
      </c>
      <c r="B357" s="70">
        <v>156</v>
      </c>
      <c r="C357" s="70">
        <v>315</v>
      </c>
      <c r="D357" s="70">
        <v>404</v>
      </c>
      <c r="E357" s="70">
        <v>156</v>
      </c>
      <c r="F357" s="73" t="s">
        <v>530</v>
      </c>
      <c r="G357" s="73" t="s">
        <v>541</v>
      </c>
      <c r="H357" s="73" t="s">
        <v>1061</v>
      </c>
      <c r="I357" s="60" t="s">
        <v>718</v>
      </c>
      <c r="J357" s="61"/>
      <c r="K357" s="63"/>
      <c r="L357" s="60"/>
      <c r="M357" s="60" t="s">
        <v>1162</v>
      </c>
      <c r="N357" s="60" t="s">
        <v>106</v>
      </c>
      <c r="O357" s="60" t="s">
        <v>238</v>
      </c>
      <c r="P357" s="59" t="s">
        <v>54</v>
      </c>
    </row>
    <row r="358" spans="1:16" ht="225" collapsed="1" x14ac:dyDescent="0.2">
      <c r="A358" s="69" t="s">
        <v>48</v>
      </c>
      <c r="B358" s="70">
        <v>253</v>
      </c>
      <c r="C358" s="70">
        <v>505</v>
      </c>
      <c r="D358" s="70">
        <v>406</v>
      </c>
      <c r="E358" s="70">
        <v>253</v>
      </c>
      <c r="F358" s="73" t="s">
        <v>86</v>
      </c>
      <c r="G358" s="73" t="s">
        <v>542</v>
      </c>
      <c r="H358" s="73" t="s">
        <v>1062</v>
      </c>
      <c r="I358" s="60" t="s">
        <v>716</v>
      </c>
      <c r="J358" s="61"/>
      <c r="K358" s="63"/>
      <c r="L358" s="60"/>
      <c r="M358" s="60" t="s">
        <v>1162</v>
      </c>
      <c r="N358" s="60" t="s">
        <v>46</v>
      </c>
      <c r="O358" s="60" t="s">
        <v>61</v>
      </c>
      <c r="P358" s="59" t="s">
        <v>54</v>
      </c>
    </row>
    <row r="359" spans="1:16" ht="56.25" collapsed="1" x14ac:dyDescent="0.2">
      <c r="A359" s="69" t="s">
        <v>48</v>
      </c>
      <c r="B359" s="70">
        <v>254</v>
      </c>
      <c r="C359" s="70">
        <v>507</v>
      </c>
      <c r="D359" s="70">
        <v>408</v>
      </c>
      <c r="E359" s="70">
        <v>254</v>
      </c>
      <c r="F359" s="73" t="s">
        <v>86</v>
      </c>
      <c r="G359" s="73" t="s">
        <v>543</v>
      </c>
      <c r="H359" s="73" t="s">
        <v>1063</v>
      </c>
      <c r="I359" s="60" t="s">
        <v>719</v>
      </c>
      <c r="J359" s="61"/>
      <c r="K359" s="63"/>
      <c r="L359" s="60"/>
      <c r="M359" s="60" t="s">
        <v>1162</v>
      </c>
      <c r="N359" s="60" t="s">
        <v>106</v>
      </c>
      <c r="O359" s="60" t="s">
        <v>106</v>
      </c>
      <c r="P359" s="59"/>
    </row>
    <row r="360" spans="1:16" ht="56.25" collapsed="1" x14ac:dyDescent="0.2">
      <c r="A360" s="69" t="s">
        <v>48</v>
      </c>
      <c r="B360" s="70">
        <v>255</v>
      </c>
      <c r="C360" s="70">
        <v>509</v>
      </c>
      <c r="D360" s="70">
        <v>410</v>
      </c>
      <c r="E360" s="70">
        <v>255</v>
      </c>
      <c r="F360" s="75" t="s">
        <v>86</v>
      </c>
      <c r="G360" s="75" t="s">
        <v>544</v>
      </c>
      <c r="H360" s="75" t="s">
        <v>1064</v>
      </c>
      <c r="I360" s="76" t="s">
        <v>719</v>
      </c>
      <c r="J360" s="77"/>
      <c r="K360" s="80"/>
      <c r="L360" s="76"/>
      <c r="M360" s="76" t="s">
        <v>1162</v>
      </c>
      <c r="N360" s="76" t="s">
        <v>106</v>
      </c>
      <c r="O360" s="76" t="s">
        <v>106</v>
      </c>
      <c r="P360" s="79"/>
    </row>
    <row r="361" spans="1:16" ht="67.5" x14ac:dyDescent="0.2">
      <c r="A361" s="85" t="s">
        <v>43</v>
      </c>
      <c r="B361" s="86">
        <v>420</v>
      </c>
      <c r="C361" s="86">
        <v>318</v>
      </c>
      <c r="D361" s="86">
        <v>411</v>
      </c>
      <c r="E361" s="86">
        <v>206</v>
      </c>
      <c r="F361" s="87" t="s">
        <v>535</v>
      </c>
      <c r="G361" s="87" t="s">
        <v>545</v>
      </c>
      <c r="H361" s="87" t="s">
        <v>1065</v>
      </c>
      <c r="I361" s="88" t="s">
        <v>46</v>
      </c>
      <c r="J361" s="89"/>
      <c r="K361" s="90"/>
      <c r="L361" s="88" t="s">
        <v>57</v>
      </c>
      <c r="M361" s="88" t="s">
        <v>1293</v>
      </c>
      <c r="N361" s="88" t="s">
        <v>46</v>
      </c>
      <c r="O361" s="88" t="s">
        <v>61</v>
      </c>
      <c r="P361" s="88"/>
    </row>
    <row r="362" spans="1:16" ht="67.5" collapsed="1" x14ac:dyDescent="0.2">
      <c r="A362" s="69" t="s">
        <v>48</v>
      </c>
      <c r="B362" s="70">
        <v>157</v>
      </c>
      <c r="C362" s="70">
        <v>317</v>
      </c>
      <c r="D362" s="70">
        <v>412</v>
      </c>
      <c r="E362" s="70">
        <v>157</v>
      </c>
      <c r="F362" s="75" t="s">
        <v>530</v>
      </c>
      <c r="G362" s="75" t="s">
        <v>546</v>
      </c>
      <c r="H362" s="75" t="s">
        <v>1066</v>
      </c>
      <c r="I362" s="76" t="s">
        <v>719</v>
      </c>
      <c r="J362" s="77"/>
      <c r="K362" s="80"/>
      <c r="L362" s="76"/>
      <c r="M362" s="76" t="s">
        <v>1162</v>
      </c>
      <c r="N362" s="76" t="s">
        <v>106</v>
      </c>
      <c r="O362" s="76" t="s">
        <v>106</v>
      </c>
      <c r="P362" s="79"/>
    </row>
    <row r="363" spans="1:16" ht="123.75" x14ac:dyDescent="0.2">
      <c r="A363" s="85" t="s">
        <v>43</v>
      </c>
      <c r="B363" s="86">
        <v>423</v>
      </c>
      <c r="C363" s="86">
        <v>324</v>
      </c>
      <c r="D363" s="86">
        <v>413</v>
      </c>
      <c r="E363" s="86">
        <v>207</v>
      </c>
      <c r="F363" s="87" t="s">
        <v>535</v>
      </c>
      <c r="G363" s="87" t="s">
        <v>547</v>
      </c>
      <c r="H363" s="87" t="s">
        <v>1067</v>
      </c>
      <c r="I363" s="88" t="s">
        <v>723</v>
      </c>
      <c r="J363" s="89"/>
      <c r="K363" s="90"/>
      <c r="L363" s="88" t="s">
        <v>57</v>
      </c>
      <c r="M363" s="88" t="s">
        <v>1162</v>
      </c>
      <c r="N363" s="88" t="s">
        <v>173</v>
      </c>
      <c r="O363" s="88" t="s">
        <v>292</v>
      </c>
      <c r="P363" s="88" t="s">
        <v>69</v>
      </c>
    </row>
    <row r="364" spans="1:16" ht="56.25" collapsed="1" x14ac:dyDescent="0.2">
      <c r="A364" s="69" t="s">
        <v>48</v>
      </c>
      <c r="B364" s="70">
        <v>160</v>
      </c>
      <c r="C364" s="70">
        <v>323</v>
      </c>
      <c r="D364" s="70">
        <v>414</v>
      </c>
      <c r="E364" s="70">
        <v>160</v>
      </c>
      <c r="F364" s="75" t="s">
        <v>73</v>
      </c>
      <c r="G364" s="75" t="s">
        <v>73</v>
      </c>
      <c r="H364" s="75" t="s">
        <v>742</v>
      </c>
      <c r="I364" s="81" t="s">
        <v>721</v>
      </c>
      <c r="J364" s="82" t="s">
        <v>62</v>
      </c>
      <c r="K364" s="81"/>
      <c r="L364" s="81"/>
      <c r="M364" s="81" t="s">
        <v>1162</v>
      </c>
      <c r="N364" s="81" t="s">
        <v>74</v>
      </c>
      <c r="O364" s="81" t="s">
        <v>61</v>
      </c>
      <c r="P364" s="83"/>
    </row>
    <row r="365" spans="1:16" ht="135" x14ac:dyDescent="0.2">
      <c r="A365" s="85" t="s">
        <v>43</v>
      </c>
      <c r="B365" s="86">
        <v>424</v>
      </c>
      <c r="C365" s="86">
        <v>326</v>
      </c>
      <c r="D365" s="86">
        <v>415</v>
      </c>
      <c r="E365" s="86">
        <v>208</v>
      </c>
      <c r="F365" s="87" t="s">
        <v>548</v>
      </c>
      <c r="G365" s="87" t="s">
        <v>549</v>
      </c>
      <c r="H365" s="87" t="s">
        <v>1068</v>
      </c>
      <c r="I365" s="88" t="s">
        <v>46</v>
      </c>
      <c r="J365" s="89"/>
      <c r="K365" s="90"/>
      <c r="L365" s="88" t="s">
        <v>157</v>
      </c>
      <c r="M365" s="88" t="s">
        <v>1294</v>
      </c>
      <c r="N365" s="88" t="s">
        <v>46</v>
      </c>
      <c r="O365" s="88" t="s">
        <v>61</v>
      </c>
      <c r="P365" s="88"/>
    </row>
    <row r="366" spans="1:16" ht="78.75" collapsed="1" x14ac:dyDescent="0.2">
      <c r="A366" s="69" t="s">
        <v>48</v>
      </c>
      <c r="B366" s="70">
        <v>161</v>
      </c>
      <c r="C366" s="70">
        <v>325</v>
      </c>
      <c r="D366" s="70">
        <v>416</v>
      </c>
      <c r="E366" s="70">
        <v>161</v>
      </c>
      <c r="F366" s="75" t="s">
        <v>550</v>
      </c>
      <c r="G366" s="75" t="s">
        <v>551</v>
      </c>
      <c r="H366" s="75" t="s">
        <v>1069</v>
      </c>
      <c r="I366" s="76" t="s">
        <v>716</v>
      </c>
      <c r="J366" s="77"/>
      <c r="K366" s="80"/>
      <c r="L366" s="76"/>
      <c r="M366" s="76" t="s">
        <v>1162</v>
      </c>
      <c r="N366" s="76" t="s">
        <v>46</v>
      </c>
      <c r="O366" s="76" t="s">
        <v>61</v>
      </c>
      <c r="P366" s="79" t="s">
        <v>54</v>
      </c>
    </row>
    <row r="367" spans="1:16" ht="123.75" x14ac:dyDescent="0.2">
      <c r="A367" s="85" t="s">
        <v>43</v>
      </c>
      <c r="B367" s="86">
        <v>452</v>
      </c>
      <c r="C367" s="86">
        <v>382</v>
      </c>
      <c r="D367" s="86">
        <v>417</v>
      </c>
      <c r="E367" s="86">
        <v>209</v>
      </c>
      <c r="F367" s="87" t="s">
        <v>552</v>
      </c>
      <c r="G367" s="87" t="s">
        <v>553</v>
      </c>
      <c r="H367" s="87" t="s">
        <v>1070</v>
      </c>
      <c r="I367" s="88" t="s">
        <v>46</v>
      </c>
      <c r="J367" s="89"/>
      <c r="K367" s="90"/>
      <c r="L367" s="88" t="s">
        <v>435</v>
      </c>
      <c r="M367" s="88" t="s">
        <v>1295</v>
      </c>
      <c r="N367" s="88" t="s">
        <v>46</v>
      </c>
      <c r="O367" s="88" t="s">
        <v>61</v>
      </c>
      <c r="P367" s="88"/>
    </row>
    <row r="368" spans="1:16" ht="123.75" collapsed="1" x14ac:dyDescent="0.2">
      <c r="A368" s="69" t="s">
        <v>48</v>
      </c>
      <c r="B368" s="70">
        <v>189</v>
      </c>
      <c r="C368" s="70">
        <v>381</v>
      </c>
      <c r="D368" s="70">
        <v>418</v>
      </c>
      <c r="E368" s="70">
        <v>189</v>
      </c>
      <c r="F368" s="75" t="s">
        <v>554</v>
      </c>
      <c r="G368" s="75" t="s">
        <v>555</v>
      </c>
      <c r="H368" s="75" t="s">
        <v>1071</v>
      </c>
      <c r="I368" s="76" t="s">
        <v>716</v>
      </c>
      <c r="J368" s="77"/>
      <c r="K368" s="80"/>
      <c r="L368" s="76"/>
      <c r="M368" s="76" t="s">
        <v>1162</v>
      </c>
      <c r="N368" s="76" t="s">
        <v>46</v>
      </c>
      <c r="O368" s="76" t="s">
        <v>61</v>
      </c>
      <c r="P368" s="79" t="s">
        <v>54</v>
      </c>
    </row>
    <row r="369" spans="1:16" ht="78.75" x14ac:dyDescent="0.2">
      <c r="A369" s="85" t="s">
        <v>43</v>
      </c>
      <c r="B369" s="86">
        <v>453</v>
      </c>
      <c r="C369" s="86">
        <v>384</v>
      </c>
      <c r="D369" s="86">
        <v>419</v>
      </c>
      <c r="E369" s="86">
        <v>210</v>
      </c>
      <c r="F369" s="87" t="s">
        <v>552</v>
      </c>
      <c r="G369" s="87" t="s">
        <v>556</v>
      </c>
      <c r="H369" s="87" t="s">
        <v>1072</v>
      </c>
      <c r="I369" s="88" t="s">
        <v>46</v>
      </c>
      <c r="J369" s="89"/>
      <c r="K369" s="90"/>
      <c r="L369" s="88" t="s">
        <v>175</v>
      </c>
      <c r="M369" s="88" t="s">
        <v>1296</v>
      </c>
      <c r="N369" s="88" t="s">
        <v>46</v>
      </c>
      <c r="O369" s="88" t="s">
        <v>61</v>
      </c>
      <c r="P369" s="88"/>
    </row>
    <row r="370" spans="1:16" ht="56.25" collapsed="1" x14ac:dyDescent="0.2">
      <c r="A370" s="69" t="s">
        <v>48</v>
      </c>
      <c r="B370" s="70">
        <v>190</v>
      </c>
      <c r="C370" s="70">
        <v>383</v>
      </c>
      <c r="D370" s="70">
        <v>420</v>
      </c>
      <c r="E370" s="70">
        <v>190</v>
      </c>
      <c r="F370" s="75" t="s">
        <v>554</v>
      </c>
      <c r="G370" s="75" t="s">
        <v>557</v>
      </c>
      <c r="H370" s="75" t="s">
        <v>1073</v>
      </c>
      <c r="I370" s="76" t="s">
        <v>718</v>
      </c>
      <c r="J370" s="77"/>
      <c r="K370" s="80"/>
      <c r="L370" s="76"/>
      <c r="M370" s="76" t="s">
        <v>1162</v>
      </c>
      <c r="N370" s="76" t="s">
        <v>106</v>
      </c>
      <c r="O370" s="76" t="s">
        <v>238</v>
      </c>
      <c r="P370" s="79" t="s">
        <v>54</v>
      </c>
    </row>
    <row r="371" spans="1:16" ht="56.25" x14ac:dyDescent="0.2">
      <c r="A371" s="85" t="s">
        <v>43</v>
      </c>
      <c r="B371" s="86">
        <v>454</v>
      </c>
      <c r="C371" s="86">
        <v>386</v>
      </c>
      <c r="D371" s="86">
        <v>421</v>
      </c>
      <c r="E371" s="86">
        <v>211</v>
      </c>
      <c r="F371" s="87" t="s">
        <v>552</v>
      </c>
      <c r="G371" s="87" t="s">
        <v>558</v>
      </c>
      <c r="H371" s="87" t="s">
        <v>1074</v>
      </c>
      <c r="I371" s="88" t="s">
        <v>719</v>
      </c>
      <c r="J371" s="89"/>
      <c r="K371" s="90"/>
      <c r="L371" s="88" t="s">
        <v>175</v>
      </c>
      <c r="M371" s="88" t="s">
        <v>1238</v>
      </c>
      <c r="N371" s="88" t="s">
        <v>106</v>
      </c>
      <c r="O371" s="88" t="s">
        <v>106</v>
      </c>
      <c r="P371" s="88"/>
    </row>
    <row r="372" spans="1:16" ht="56.25" collapsed="1" x14ac:dyDescent="0.2">
      <c r="A372" s="69" t="s">
        <v>48</v>
      </c>
      <c r="B372" s="70">
        <v>191</v>
      </c>
      <c r="C372" s="70">
        <v>385</v>
      </c>
      <c r="D372" s="70">
        <v>422</v>
      </c>
      <c r="E372" s="70">
        <v>191</v>
      </c>
      <c r="F372" s="75" t="s">
        <v>554</v>
      </c>
      <c r="G372" s="75" t="s">
        <v>559</v>
      </c>
      <c r="H372" s="75" t="s">
        <v>1075</v>
      </c>
      <c r="I372" s="76" t="s">
        <v>719</v>
      </c>
      <c r="J372" s="77"/>
      <c r="K372" s="80"/>
      <c r="L372" s="76"/>
      <c r="M372" s="76" t="s">
        <v>1162</v>
      </c>
      <c r="N372" s="76" t="s">
        <v>106</v>
      </c>
      <c r="O372" s="76" t="s">
        <v>106</v>
      </c>
      <c r="P372" s="79"/>
    </row>
    <row r="373" spans="1:16" ht="67.5" x14ac:dyDescent="0.2">
      <c r="A373" s="85" t="s">
        <v>43</v>
      </c>
      <c r="B373" s="86">
        <v>455</v>
      </c>
      <c r="C373" s="86">
        <v>388</v>
      </c>
      <c r="D373" s="86">
        <v>423</v>
      </c>
      <c r="E373" s="86">
        <v>212</v>
      </c>
      <c r="F373" s="87" t="s">
        <v>552</v>
      </c>
      <c r="G373" s="87" t="s">
        <v>560</v>
      </c>
      <c r="H373" s="87" t="s">
        <v>1076</v>
      </c>
      <c r="I373" s="88" t="s">
        <v>719</v>
      </c>
      <c r="J373" s="89"/>
      <c r="K373" s="90"/>
      <c r="L373" s="88" t="s">
        <v>561</v>
      </c>
      <c r="M373" s="88" t="s">
        <v>1297</v>
      </c>
      <c r="N373" s="88" t="s">
        <v>106</v>
      </c>
      <c r="O373" s="88" t="s">
        <v>106</v>
      </c>
      <c r="P373" s="88"/>
    </row>
    <row r="374" spans="1:16" ht="67.5" collapsed="1" x14ac:dyDescent="0.2">
      <c r="A374" s="69" t="s">
        <v>48</v>
      </c>
      <c r="B374" s="70">
        <v>192</v>
      </c>
      <c r="C374" s="70">
        <v>387</v>
      </c>
      <c r="D374" s="70">
        <v>424</v>
      </c>
      <c r="E374" s="70">
        <v>192</v>
      </c>
      <c r="F374" s="75" t="s">
        <v>554</v>
      </c>
      <c r="G374" s="75" t="s">
        <v>562</v>
      </c>
      <c r="H374" s="75" t="s">
        <v>1077</v>
      </c>
      <c r="I374" s="76" t="s">
        <v>718</v>
      </c>
      <c r="J374" s="77"/>
      <c r="K374" s="80"/>
      <c r="L374" s="76"/>
      <c r="M374" s="76" t="s">
        <v>1162</v>
      </c>
      <c r="N374" s="76" t="s">
        <v>106</v>
      </c>
      <c r="O374" s="76" t="s">
        <v>238</v>
      </c>
      <c r="P374" s="79" t="s">
        <v>54</v>
      </c>
    </row>
    <row r="375" spans="1:16" ht="157.5" x14ac:dyDescent="0.2">
      <c r="A375" s="85" t="s">
        <v>43</v>
      </c>
      <c r="B375" s="86">
        <v>456</v>
      </c>
      <c r="C375" s="86">
        <v>390</v>
      </c>
      <c r="D375" s="86">
        <v>425</v>
      </c>
      <c r="E375" s="86">
        <v>213</v>
      </c>
      <c r="F375" s="87" t="s">
        <v>552</v>
      </c>
      <c r="G375" s="87" t="s">
        <v>563</v>
      </c>
      <c r="H375" s="87" t="s">
        <v>1078</v>
      </c>
      <c r="I375" s="88" t="s">
        <v>719</v>
      </c>
      <c r="J375" s="89"/>
      <c r="K375" s="90"/>
      <c r="L375" s="88" t="s">
        <v>168</v>
      </c>
      <c r="M375" s="88" t="s">
        <v>1298</v>
      </c>
      <c r="N375" s="88" t="s">
        <v>106</v>
      </c>
      <c r="O375" s="88" t="s">
        <v>106</v>
      </c>
      <c r="P375" s="88"/>
    </row>
    <row r="376" spans="1:16" ht="67.5" collapsed="1" x14ac:dyDescent="0.2">
      <c r="A376" s="69" t="s">
        <v>48</v>
      </c>
      <c r="B376" s="70">
        <v>193</v>
      </c>
      <c r="C376" s="70">
        <v>389</v>
      </c>
      <c r="D376" s="70">
        <v>426</v>
      </c>
      <c r="E376" s="70">
        <v>193</v>
      </c>
      <c r="F376" s="75" t="s">
        <v>554</v>
      </c>
      <c r="G376" s="75" t="s">
        <v>564</v>
      </c>
      <c r="H376" s="75" t="s">
        <v>1079</v>
      </c>
      <c r="I376" s="76" t="s">
        <v>719</v>
      </c>
      <c r="J376" s="77"/>
      <c r="K376" s="80"/>
      <c r="L376" s="76"/>
      <c r="M376" s="76" t="s">
        <v>1162</v>
      </c>
      <c r="N376" s="76" t="s">
        <v>106</v>
      </c>
      <c r="O376" s="76" t="s">
        <v>106</v>
      </c>
      <c r="P376" s="79"/>
    </row>
    <row r="377" spans="1:16" ht="78.75" x14ac:dyDescent="0.2">
      <c r="A377" s="85" t="s">
        <v>43</v>
      </c>
      <c r="B377" s="86">
        <v>457</v>
      </c>
      <c r="C377" s="86">
        <v>392</v>
      </c>
      <c r="D377" s="86">
        <v>427</v>
      </c>
      <c r="E377" s="86">
        <v>214</v>
      </c>
      <c r="F377" s="87" t="s">
        <v>552</v>
      </c>
      <c r="G377" s="87" t="s">
        <v>565</v>
      </c>
      <c r="H377" s="87" t="s">
        <v>1080</v>
      </c>
      <c r="I377" s="88" t="s">
        <v>46</v>
      </c>
      <c r="J377" s="89"/>
      <c r="K377" s="90"/>
      <c r="L377" s="88" t="s">
        <v>566</v>
      </c>
      <c r="M377" s="88" t="s">
        <v>1299</v>
      </c>
      <c r="N377" s="88" t="s">
        <v>46</v>
      </c>
      <c r="O377" s="88" t="s">
        <v>61</v>
      </c>
      <c r="P377" s="88"/>
    </row>
    <row r="378" spans="1:16" ht="56.25" collapsed="1" x14ac:dyDescent="0.2">
      <c r="A378" s="69" t="s">
        <v>48</v>
      </c>
      <c r="B378" s="70">
        <v>194</v>
      </c>
      <c r="C378" s="70">
        <v>391</v>
      </c>
      <c r="D378" s="70">
        <v>428</v>
      </c>
      <c r="E378" s="70">
        <v>194</v>
      </c>
      <c r="F378" s="75" t="s">
        <v>554</v>
      </c>
      <c r="G378" s="75" t="s">
        <v>567</v>
      </c>
      <c r="H378" s="75" t="s">
        <v>1081</v>
      </c>
      <c r="I378" s="76" t="s">
        <v>46</v>
      </c>
      <c r="J378" s="77"/>
      <c r="K378" s="80"/>
      <c r="L378" s="76"/>
      <c r="M378" s="76" t="s">
        <v>1162</v>
      </c>
      <c r="N378" s="76" t="s">
        <v>46</v>
      </c>
      <c r="O378" s="76" t="s">
        <v>61</v>
      </c>
      <c r="P378" s="79"/>
    </row>
    <row r="379" spans="1:16" ht="101.25" x14ac:dyDescent="0.2">
      <c r="A379" s="85" t="s">
        <v>43</v>
      </c>
      <c r="B379" s="86">
        <v>458</v>
      </c>
      <c r="C379" s="86">
        <v>394</v>
      </c>
      <c r="D379" s="86">
        <v>429</v>
      </c>
      <c r="E379" s="86">
        <v>215</v>
      </c>
      <c r="F379" s="87" t="s">
        <v>568</v>
      </c>
      <c r="G379" s="87" t="s">
        <v>569</v>
      </c>
      <c r="H379" s="87" t="s">
        <v>1082</v>
      </c>
      <c r="I379" s="88" t="s">
        <v>719</v>
      </c>
      <c r="J379" s="89"/>
      <c r="K379" s="90"/>
      <c r="L379" s="88" t="s">
        <v>561</v>
      </c>
      <c r="M379" s="88" t="s">
        <v>1300</v>
      </c>
      <c r="N379" s="88" t="s">
        <v>106</v>
      </c>
      <c r="O379" s="88" t="s">
        <v>106</v>
      </c>
      <c r="P379" s="88"/>
    </row>
    <row r="380" spans="1:16" ht="56.25" collapsed="1" x14ac:dyDescent="0.2">
      <c r="A380" s="69" t="s">
        <v>48</v>
      </c>
      <c r="B380" s="70">
        <v>195</v>
      </c>
      <c r="C380" s="70">
        <v>393</v>
      </c>
      <c r="D380" s="70">
        <v>430</v>
      </c>
      <c r="E380" s="70">
        <v>195</v>
      </c>
      <c r="F380" s="75" t="s">
        <v>570</v>
      </c>
      <c r="G380" s="75" t="s">
        <v>571</v>
      </c>
      <c r="H380" s="75" t="s">
        <v>1083</v>
      </c>
      <c r="I380" s="76" t="s">
        <v>719</v>
      </c>
      <c r="J380" s="77"/>
      <c r="K380" s="80"/>
      <c r="L380" s="76"/>
      <c r="M380" s="76" t="s">
        <v>1162</v>
      </c>
      <c r="N380" s="76" t="s">
        <v>106</v>
      </c>
      <c r="O380" s="76" t="s">
        <v>106</v>
      </c>
      <c r="P380" s="79"/>
    </row>
    <row r="381" spans="1:16" ht="78.75" x14ac:dyDescent="0.2">
      <c r="A381" s="85" t="s">
        <v>43</v>
      </c>
      <c r="B381" s="86">
        <v>425</v>
      </c>
      <c r="C381" s="86">
        <v>328</v>
      </c>
      <c r="D381" s="86">
        <v>431</v>
      </c>
      <c r="E381" s="86">
        <v>216</v>
      </c>
      <c r="F381" s="87" t="s">
        <v>572</v>
      </c>
      <c r="G381" s="87" t="s">
        <v>573</v>
      </c>
      <c r="H381" s="87" t="s">
        <v>1084</v>
      </c>
      <c r="I381" s="88" t="s">
        <v>719</v>
      </c>
      <c r="J381" s="89"/>
      <c r="K381" s="90"/>
      <c r="L381" s="88" t="s">
        <v>566</v>
      </c>
      <c r="M381" s="88" t="s">
        <v>1301</v>
      </c>
      <c r="N381" s="88" t="s">
        <v>106</v>
      </c>
      <c r="O381" s="88" t="s">
        <v>106</v>
      </c>
      <c r="P381" s="88"/>
    </row>
    <row r="382" spans="1:16" ht="67.5" collapsed="1" x14ac:dyDescent="0.2">
      <c r="A382" s="69" t="s">
        <v>48</v>
      </c>
      <c r="B382" s="70">
        <v>162</v>
      </c>
      <c r="C382" s="70">
        <v>327</v>
      </c>
      <c r="D382" s="70">
        <v>432</v>
      </c>
      <c r="E382" s="70">
        <v>162</v>
      </c>
      <c r="F382" s="75" t="s">
        <v>574</v>
      </c>
      <c r="G382" s="75" t="s">
        <v>575</v>
      </c>
      <c r="H382" s="75" t="s">
        <v>1085</v>
      </c>
      <c r="I382" s="76" t="s">
        <v>716</v>
      </c>
      <c r="J382" s="77"/>
      <c r="K382" s="80"/>
      <c r="L382" s="76"/>
      <c r="M382" s="76" t="s">
        <v>1162</v>
      </c>
      <c r="N382" s="76" t="s">
        <v>46</v>
      </c>
      <c r="O382" s="76" t="s">
        <v>61</v>
      </c>
      <c r="P382" s="79" t="s">
        <v>54</v>
      </c>
    </row>
    <row r="383" spans="1:16" ht="123.75" x14ac:dyDescent="0.2">
      <c r="A383" s="85" t="s">
        <v>43</v>
      </c>
      <c r="B383" s="86">
        <v>426</v>
      </c>
      <c r="C383" s="86">
        <v>330</v>
      </c>
      <c r="D383" s="86">
        <v>433</v>
      </c>
      <c r="E383" s="86">
        <v>217</v>
      </c>
      <c r="F383" s="87" t="s">
        <v>576</v>
      </c>
      <c r="G383" s="87" t="s">
        <v>577</v>
      </c>
      <c r="H383" s="87" t="s">
        <v>1086</v>
      </c>
      <c r="I383" s="88" t="s">
        <v>722</v>
      </c>
      <c r="J383" s="89"/>
      <c r="K383" s="90"/>
      <c r="L383" s="88" t="s">
        <v>157</v>
      </c>
      <c r="M383" s="88" t="s">
        <v>1302</v>
      </c>
      <c r="N383" s="88" t="s">
        <v>46</v>
      </c>
      <c r="O383" s="88" t="s">
        <v>56</v>
      </c>
      <c r="P383" s="88" t="s">
        <v>58</v>
      </c>
    </row>
    <row r="384" spans="1:16" ht="123.75" collapsed="1" x14ac:dyDescent="0.2">
      <c r="A384" s="69" t="s">
        <v>48</v>
      </c>
      <c r="B384" s="70">
        <v>163</v>
      </c>
      <c r="C384" s="70">
        <v>329</v>
      </c>
      <c r="D384" s="70">
        <v>434</v>
      </c>
      <c r="E384" s="70">
        <v>163</v>
      </c>
      <c r="F384" s="73" t="s">
        <v>160</v>
      </c>
      <c r="G384" s="73" t="s">
        <v>578</v>
      </c>
      <c r="H384" s="73" t="s">
        <v>1087</v>
      </c>
      <c r="I384" s="60" t="s">
        <v>46</v>
      </c>
      <c r="J384" s="61"/>
      <c r="K384" s="63"/>
      <c r="L384" s="60"/>
      <c r="M384" s="60" t="s">
        <v>1162</v>
      </c>
      <c r="N384" s="60" t="s">
        <v>46</v>
      </c>
      <c r="O384" s="60" t="s">
        <v>61</v>
      </c>
      <c r="P384" s="59"/>
    </row>
    <row r="385" spans="1:16" ht="101.25" collapsed="1" x14ac:dyDescent="0.2">
      <c r="A385" s="69" t="s">
        <v>48</v>
      </c>
      <c r="B385" s="70">
        <v>164</v>
      </c>
      <c r="C385" s="70">
        <v>331</v>
      </c>
      <c r="D385" s="70">
        <v>436</v>
      </c>
      <c r="E385" s="70">
        <v>164</v>
      </c>
      <c r="F385" s="73" t="s">
        <v>160</v>
      </c>
      <c r="G385" s="73" t="s">
        <v>579</v>
      </c>
      <c r="H385" s="73" t="s">
        <v>1088</v>
      </c>
      <c r="I385" s="60" t="s">
        <v>46</v>
      </c>
      <c r="J385" s="61"/>
      <c r="K385" s="63"/>
      <c r="L385" s="60"/>
      <c r="M385" s="60" t="s">
        <v>1162</v>
      </c>
      <c r="N385" s="60" t="s">
        <v>46</v>
      </c>
      <c r="O385" s="60" t="s">
        <v>61</v>
      </c>
      <c r="P385" s="59"/>
    </row>
    <row r="386" spans="1:16" ht="56.25" collapsed="1" x14ac:dyDescent="0.2">
      <c r="A386" s="69" t="s">
        <v>48</v>
      </c>
      <c r="B386" s="70">
        <v>256</v>
      </c>
      <c r="C386" s="70">
        <v>511</v>
      </c>
      <c r="D386" s="70">
        <v>438</v>
      </c>
      <c r="E386" s="70">
        <v>256</v>
      </c>
      <c r="F386" s="75" t="s">
        <v>86</v>
      </c>
      <c r="G386" s="75" t="s">
        <v>580</v>
      </c>
      <c r="H386" s="75" t="s">
        <v>1089</v>
      </c>
      <c r="I386" s="76" t="s">
        <v>46</v>
      </c>
      <c r="J386" s="77"/>
      <c r="K386" s="80"/>
      <c r="L386" s="76"/>
      <c r="M386" s="76" t="s">
        <v>1162</v>
      </c>
      <c r="N386" s="76" t="s">
        <v>46</v>
      </c>
      <c r="O386" s="76" t="s">
        <v>61</v>
      </c>
      <c r="P386" s="79"/>
    </row>
    <row r="387" spans="1:16" ht="409.5" x14ac:dyDescent="0.2">
      <c r="A387" s="85" t="s">
        <v>43</v>
      </c>
      <c r="B387" s="86">
        <v>428</v>
      </c>
      <c r="C387" s="86">
        <v>334</v>
      </c>
      <c r="D387" s="86">
        <v>439</v>
      </c>
      <c r="E387" s="86">
        <v>220</v>
      </c>
      <c r="F387" s="87" t="s">
        <v>576</v>
      </c>
      <c r="G387" s="87" t="s">
        <v>581</v>
      </c>
      <c r="H387" s="87" t="s">
        <v>1090</v>
      </c>
      <c r="I387" s="88" t="s">
        <v>722</v>
      </c>
      <c r="J387" s="89"/>
      <c r="K387" s="90"/>
      <c r="L387" s="88" t="s">
        <v>157</v>
      </c>
      <c r="M387" s="88" t="s">
        <v>1303</v>
      </c>
      <c r="N387" s="88" t="s">
        <v>46</v>
      </c>
      <c r="O387" s="88" t="s">
        <v>56</v>
      </c>
      <c r="P387" s="88" t="s">
        <v>58</v>
      </c>
    </row>
    <row r="388" spans="1:16" ht="225" collapsed="1" x14ac:dyDescent="0.2">
      <c r="A388" s="69" t="s">
        <v>48</v>
      </c>
      <c r="B388" s="70">
        <v>165</v>
      </c>
      <c r="C388" s="70">
        <v>333</v>
      </c>
      <c r="D388" s="70">
        <v>440</v>
      </c>
      <c r="E388" s="70">
        <v>165</v>
      </c>
      <c r="F388" s="73" t="s">
        <v>160</v>
      </c>
      <c r="G388" s="73" t="s">
        <v>582</v>
      </c>
      <c r="H388" s="73" t="s">
        <v>1091</v>
      </c>
      <c r="I388" s="60" t="s">
        <v>46</v>
      </c>
      <c r="J388" s="61"/>
      <c r="K388" s="63"/>
      <c r="L388" s="60"/>
      <c r="M388" s="60" t="s">
        <v>1162</v>
      </c>
      <c r="N388" s="60" t="s">
        <v>46</v>
      </c>
      <c r="O388" s="60" t="s">
        <v>61</v>
      </c>
      <c r="P388" s="59"/>
    </row>
    <row r="389" spans="1:16" ht="101.25" collapsed="1" x14ac:dyDescent="0.2">
      <c r="A389" s="69" t="s">
        <v>48</v>
      </c>
      <c r="B389" s="70">
        <v>166</v>
      </c>
      <c r="C389" s="70">
        <v>335</v>
      </c>
      <c r="D389" s="70">
        <v>442</v>
      </c>
      <c r="E389" s="70">
        <v>166</v>
      </c>
      <c r="F389" s="73" t="s">
        <v>160</v>
      </c>
      <c r="G389" s="73" t="s">
        <v>583</v>
      </c>
      <c r="H389" s="73" t="s">
        <v>1092</v>
      </c>
      <c r="I389" s="60" t="s">
        <v>46</v>
      </c>
      <c r="J389" s="61"/>
      <c r="K389" s="63"/>
      <c r="L389" s="60"/>
      <c r="M389" s="60" t="s">
        <v>1162</v>
      </c>
      <c r="N389" s="60" t="s">
        <v>46</v>
      </c>
      <c r="O389" s="60" t="s">
        <v>46</v>
      </c>
      <c r="P389" s="59"/>
    </row>
    <row r="390" spans="1:16" ht="56.25" collapsed="1" x14ac:dyDescent="0.2">
      <c r="A390" s="69" t="s">
        <v>48</v>
      </c>
      <c r="B390" s="70">
        <v>257</v>
      </c>
      <c r="C390" s="70">
        <v>513</v>
      </c>
      <c r="D390" s="70">
        <v>444</v>
      </c>
      <c r="E390" s="70">
        <v>257</v>
      </c>
      <c r="F390" s="75" t="s">
        <v>86</v>
      </c>
      <c r="G390" s="75" t="s">
        <v>580</v>
      </c>
      <c r="H390" s="75" t="s">
        <v>1089</v>
      </c>
      <c r="I390" s="81" t="s">
        <v>721</v>
      </c>
      <c r="J390" s="82" t="s">
        <v>62</v>
      </c>
      <c r="K390" s="81"/>
      <c r="L390" s="81"/>
      <c r="M390" s="81" t="s">
        <v>1162</v>
      </c>
      <c r="N390" s="81" t="s">
        <v>61</v>
      </c>
      <c r="O390" s="81" t="s">
        <v>61</v>
      </c>
      <c r="P390" s="83"/>
    </row>
    <row r="391" spans="1:16" ht="56.25" x14ac:dyDescent="0.2">
      <c r="A391" s="85" t="s">
        <v>43</v>
      </c>
      <c r="B391" s="86">
        <v>430</v>
      </c>
      <c r="C391" s="86">
        <v>338</v>
      </c>
      <c r="D391" s="86">
        <v>445</v>
      </c>
      <c r="E391" s="86">
        <v>223</v>
      </c>
      <c r="F391" s="87" t="s">
        <v>576</v>
      </c>
      <c r="G391" s="87" t="s">
        <v>584</v>
      </c>
      <c r="H391" s="87" t="s">
        <v>1093</v>
      </c>
      <c r="I391" s="88" t="s">
        <v>722</v>
      </c>
      <c r="J391" s="89"/>
      <c r="K391" s="90"/>
      <c r="L391" s="88" t="s">
        <v>57</v>
      </c>
      <c r="M391" s="88" t="s">
        <v>1304</v>
      </c>
      <c r="N391" s="88" t="s">
        <v>46</v>
      </c>
      <c r="O391" s="88" t="s">
        <v>56</v>
      </c>
      <c r="P391" s="88" t="s">
        <v>58</v>
      </c>
    </row>
    <row r="392" spans="1:16" ht="101.25" collapsed="1" x14ac:dyDescent="0.2">
      <c r="A392" s="69" t="s">
        <v>48</v>
      </c>
      <c r="B392" s="70">
        <v>167</v>
      </c>
      <c r="C392" s="70">
        <v>337</v>
      </c>
      <c r="D392" s="70">
        <v>446</v>
      </c>
      <c r="E392" s="70">
        <v>167</v>
      </c>
      <c r="F392" s="73" t="s">
        <v>160</v>
      </c>
      <c r="G392" s="73" t="s">
        <v>585</v>
      </c>
      <c r="H392" s="73" t="s">
        <v>1094</v>
      </c>
      <c r="I392" s="60" t="s">
        <v>46</v>
      </c>
      <c r="J392" s="61"/>
      <c r="K392" s="63"/>
      <c r="L392" s="60"/>
      <c r="M392" s="60" t="s">
        <v>1162</v>
      </c>
      <c r="N392" s="60" t="s">
        <v>46</v>
      </c>
      <c r="O392" s="60" t="s">
        <v>46</v>
      </c>
      <c r="P392" s="59"/>
    </row>
    <row r="393" spans="1:16" ht="56.25" collapsed="1" x14ac:dyDescent="0.2">
      <c r="A393" s="69" t="s">
        <v>48</v>
      </c>
      <c r="B393" s="70">
        <v>258</v>
      </c>
      <c r="C393" s="70">
        <v>515</v>
      </c>
      <c r="D393" s="70">
        <v>448</v>
      </c>
      <c r="E393" s="70">
        <v>258</v>
      </c>
      <c r="F393" s="75" t="s">
        <v>86</v>
      </c>
      <c r="G393" s="75" t="s">
        <v>580</v>
      </c>
      <c r="H393" s="75" t="s">
        <v>1089</v>
      </c>
      <c r="I393" s="81" t="s">
        <v>721</v>
      </c>
      <c r="J393" s="82" t="s">
        <v>62</v>
      </c>
      <c r="K393" s="81"/>
      <c r="L393" s="81"/>
      <c r="M393" s="81" t="s">
        <v>1162</v>
      </c>
      <c r="N393" s="81" t="s">
        <v>61</v>
      </c>
      <c r="O393" s="81" t="s">
        <v>61</v>
      </c>
      <c r="P393" s="83"/>
    </row>
    <row r="394" spans="1:16" ht="90" x14ac:dyDescent="0.2">
      <c r="A394" s="85" t="s">
        <v>43</v>
      </c>
      <c r="B394" s="86">
        <v>522</v>
      </c>
      <c r="C394" s="86">
        <v>518</v>
      </c>
      <c r="D394" s="86">
        <v>449</v>
      </c>
      <c r="E394" s="86">
        <v>225</v>
      </c>
      <c r="F394" s="87" t="s">
        <v>576</v>
      </c>
      <c r="G394" s="87" t="s">
        <v>586</v>
      </c>
      <c r="H394" s="87" t="s">
        <v>1095</v>
      </c>
      <c r="I394" s="88" t="s">
        <v>46</v>
      </c>
      <c r="J394" s="89"/>
      <c r="K394" s="90"/>
      <c r="L394" s="88" t="s">
        <v>157</v>
      </c>
      <c r="M394" s="88" t="s">
        <v>1305</v>
      </c>
      <c r="N394" s="88" t="s">
        <v>46</v>
      </c>
      <c r="O394" s="88" t="s">
        <v>46</v>
      </c>
      <c r="P394" s="88"/>
    </row>
    <row r="395" spans="1:16" ht="56.25" collapsed="1" x14ac:dyDescent="0.2">
      <c r="A395" s="69" t="s">
        <v>48</v>
      </c>
      <c r="B395" s="70">
        <v>259</v>
      </c>
      <c r="C395" s="70">
        <v>517</v>
      </c>
      <c r="D395" s="70">
        <v>450</v>
      </c>
      <c r="E395" s="70">
        <v>259</v>
      </c>
      <c r="F395" s="75" t="s">
        <v>73</v>
      </c>
      <c r="G395" s="75" t="s">
        <v>73</v>
      </c>
      <c r="H395" s="75" t="s">
        <v>742</v>
      </c>
      <c r="I395" s="81" t="s">
        <v>721</v>
      </c>
      <c r="J395" s="82" t="s">
        <v>62</v>
      </c>
      <c r="K395" s="81"/>
      <c r="L395" s="81"/>
      <c r="M395" s="81" t="s">
        <v>1162</v>
      </c>
      <c r="N395" s="81" t="s">
        <v>61</v>
      </c>
      <c r="O395" s="81" t="s">
        <v>61</v>
      </c>
      <c r="P395" s="83"/>
    </row>
    <row r="396" spans="1:16" ht="78.75" x14ac:dyDescent="0.2">
      <c r="A396" s="85" t="s">
        <v>43</v>
      </c>
      <c r="B396" s="86">
        <v>432</v>
      </c>
      <c r="C396" s="86">
        <v>342</v>
      </c>
      <c r="D396" s="86">
        <v>451</v>
      </c>
      <c r="E396" s="86">
        <v>226</v>
      </c>
      <c r="F396" s="87" t="s">
        <v>576</v>
      </c>
      <c r="G396" s="87" t="s">
        <v>587</v>
      </c>
      <c r="H396" s="87" t="s">
        <v>1096</v>
      </c>
      <c r="I396" s="88" t="s">
        <v>722</v>
      </c>
      <c r="J396" s="89"/>
      <c r="K396" s="90"/>
      <c r="L396" s="88" t="s">
        <v>57</v>
      </c>
      <c r="M396" s="88" t="s">
        <v>1306</v>
      </c>
      <c r="N396" s="88" t="s">
        <v>46</v>
      </c>
      <c r="O396" s="88" t="s">
        <v>56</v>
      </c>
      <c r="P396" s="88" t="s">
        <v>58</v>
      </c>
    </row>
    <row r="397" spans="1:16" ht="101.25" collapsed="1" x14ac:dyDescent="0.2">
      <c r="A397" s="69" t="s">
        <v>48</v>
      </c>
      <c r="B397" s="70">
        <v>169</v>
      </c>
      <c r="C397" s="70">
        <v>341</v>
      </c>
      <c r="D397" s="70">
        <v>452</v>
      </c>
      <c r="E397" s="70">
        <v>169</v>
      </c>
      <c r="F397" s="75" t="s">
        <v>160</v>
      </c>
      <c r="G397" s="75" t="s">
        <v>588</v>
      </c>
      <c r="H397" s="75" t="s">
        <v>1097</v>
      </c>
      <c r="I397" s="76" t="s">
        <v>46</v>
      </c>
      <c r="J397" s="77"/>
      <c r="K397" s="80"/>
      <c r="L397" s="76"/>
      <c r="M397" s="76" t="s">
        <v>1162</v>
      </c>
      <c r="N397" s="76" t="s">
        <v>46</v>
      </c>
      <c r="O397" s="76" t="s">
        <v>46</v>
      </c>
      <c r="P397" s="79"/>
    </row>
    <row r="398" spans="1:16" ht="247.5" x14ac:dyDescent="0.2">
      <c r="A398" s="85" t="s">
        <v>43</v>
      </c>
      <c r="B398" s="86">
        <v>459</v>
      </c>
      <c r="C398" s="86">
        <v>396</v>
      </c>
      <c r="D398" s="86">
        <v>453</v>
      </c>
      <c r="E398" s="86">
        <v>227</v>
      </c>
      <c r="F398" s="87" t="s">
        <v>589</v>
      </c>
      <c r="G398" s="87" t="s">
        <v>590</v>
      </c>
      <c r="H398" s="87" t="s">
        <v>1098</v>
      </c>
      <c r="I398" s="88" t="s">
        <v>719</v>
      </c>
      <c r="J398" s="89"/>
      <c r="K398" s="90"/>
      <c r="L398" s="88" t="s">
        <v>386</v>
      </c>
      <c r="M398" s="88" t="s">
        <v>1307</v>
      </c>
      <c r="N398" s="88" t="s">
        <v>106</v>
      </c>
      <c r="O398" s="88" t="s">
        <v>106</v>
      </c>
      <c r="P398" s="88"/>
    </row>
    <row r="399" spans="1:16" ht="146.25" collapsed="1" x14ac:dyDescent="0.2">
      <c r="A399" s="69" t="s">
        <v>48</v>
      </c>
      <c r="B399" s="70">
        <v>196</v>
      </c>
      <c r="C399" s="70">
        <v>395</v>
      </c>
      <c r="D399" s="70">
        <v>454</v>
      </c>
      <c r="E399" s="70">
        <v>196</v>
      </c>
      <c r="F399" s="75" t="s">
        <v>591</v>
      </c>
      <c r="G399" s="75" t="s">
        <v>592</v>
      </c>
      <c r="H399" s="75" t="s">
        <v>1099</v>
      </c>
      <c r="I399" s="76" t="s">
        <v>46</v>
      </c>
      <c r="J399" s="77"/>
      <c r="K399" s="80"/>
      <c r="L399" s="76"/>
      <c r="M399" s="76" t="s">
        <v>1162</v>
      </c>
      <c r="N399" s="76" t="s">
        <v>46</v>
      </c>
      <c r="O399" s="76" t="s">
        <v>46</v>
      </c>
      <c r="P399" s="79"/>
    </row>
    <row r="400" spans="1:16" ht="213.75" x14ac:dyDescent="0.2">
      <c r="A400" s="85" t="s">
        <v>43</v>
      </c>
      <c r="B400" s="86">
        <v>433</v>
      </c>
      <c r="C400" s="86">
        <v>344</v>
      </c>
      <c r="D400" s="86">
        <v>455</v>
      </c>
      <c r="E400" s="86">
        <v>228</v>
      </c>
      <c r="F400" s="87" t="s">
        <v>593</v>
      </c>
      <c r="G400" s="87" t="s">
        <v>594</v>
      </c>
      <c r="H400" s="87" t="s">
        <v>1100</v>
      </c>
      <c r="I400" s="88" t="s">
        <v>722</v>
      </c>
      <c r="J400" s="89"/>
      <c r="K400" s="90"/>
      <c r="L400" s="88" t="s">
        <v>187</v>
      </c>
      <c r="M400" s="88" t="s">
        <v>1308</v>
      </c>
      <c r="N400" s="88" t="s">
        <v>46</v>
      </c>
      <c r="O400" s="88" t="s">
        <v>56</v>
      </c>
      <c r="P400" s="88" t="s">
        <v>58</v>
      </c>
    </row>
    <row r="401" spans="1:16" ht="146.25" collapsed="1" x14ac:dyDescent="0.2">
      <c r="A401" s="69" t="s">
        <v>48</v>
      </c>
      <c r="B401" s="70">
        <v>170</v>
      </c>
      <c r="C401" s="70">
        <v>343</v>
      </c>
      <c r="D401" s="70">
        <v>456</v>
      </c>
      <c r="E401" s="70">
        <v>170</v>
      </c>
      <c r="F401" s="73" t="s">
        <v>107</v>
      </c>
      <c r="G401" s="73" t="s">
        <v>595</v>
      </c>
      <c r="H401" s="73" t="s">
        <v>1101</v>
      </c>
      <c r="I401" s="60" t="s">
        <v>716</v>
      </c>
      <c r="J401" s="61"/>
      <c r="K401" s="63"/>
      <c r="L401" s="60"/>
      <c r="M401" s="60" t="s">
        <v>1162</v>
      </c>
      <c r="N401" s="60" t="s">
        <v>46</v>
      </c>
      <c r="O401" s="60" t="s">
        <v>53</v>
      </c>
      <c r="P401" s="59" t="s">
        <v>54</v>
      </c>
    </row>
    <row r="402" spans="1:16" ht="56.25" collapsed="1" x14ac:dyDescent="0.2">
      <c r="A402" s="69" t="s">
        <v>48</v>
      </c>
      <c r="B402" s="70">
        <v>173</v>
      </c>
      <c r="C402" s="70">
        <v>349</v>
      </c>
      <c r="D402" s="70">
        <v>458</v>
      </c>
      <c r="E402" s="70">
        <v>173</v>
      </c>
      <c r="F402" s="73" t="s">
        <v>107</v>
      </c>
      <c r="G402" s="73" t="s">
        <v>596</v>
      </c>
      <c r="H402" s="73" t="s">
        <v>1102</v>
      </c>
      <c r="I402" s="60" t="s">
        <v>716</v>
      </c>
      <c r="J402" s="61"/>
      <c r="K402" s="63"/>
      <c r="L402" s="60"/>
      <c r="M402" s="60" t="s">
        <v>1162</v>
      </c>
      <c r="N402" s="60" t="s">
        <v>46</v>
      </c>
      <c r="O402" s="60" t="s">
        <v>53</v>
      </c>
      <c r="P402" s="59" t="s">
        <v>54</v>
      </c>
    </row>
    <row r="403" spans="1:16" ht="56.25" collapsed="1" x14ac:dyDescent="0.2">
      <c r="A403" s="69" t="s">
        <v>48</v>
      </c>
      <c r="B403" s="70">
        <v>175</v>
      </c>
      <c r="C403" s="70">
        <v>353</v>
      </c>
      <c r="D403" s="70">
        <v>460</v>
      </c>
      <c r="E403" s="70">
        <v>175</v>
      </c>
      <c r="F403" s="73" t="s">
        <v>107</v>
      </c>
      <c r="G403" s="73" t="s">
        <v>597</v>
      </c>
      <c r="H403" s="73" t="s">
        <v>1103</v>
      </c>
      <c r="I403" s="60" t="s">
        <v>716</v>
      </c>
      <c r="J403" s="61"/>
      <c r="K403" s="63"/>
      <c r="L403" s="60"/>
      <c r="M403" s="60" t="s">
        <v>1162</v>
      </c>
      <c r="N403" s="60" t="s">
        <v>46</v>
      </c>
      <c r="O403" s="60" t="s">
        <v>53</v>
      </c>
      <c r="P403" s="59" t="s">
        <v>54</v>
      </c>
    </row>
    <row r="404" spans="1:16" ht="56.25" collapsed="1" x14ac:dyDescent="0.2">
      <c r="A404" s="69" t="s">
        <v>48</v>
      </c>
      <c r="B404" s="70">
        <v>179</v>
      </c>
      <c r="C404" s="70">
        <v>361</v>
      </c>
      <c r="D404" s="70">
        <v>462</v>
      </c>
      <c r="E404" s="70">
        <v>179</v>
      </c>
      <c r="F404" s="73" t="s">
        <v>107</v>
      </c>
      <c r="G404" s="73" t="s">
        <v>598</v>
      </c>
      <c r="H404" s="73" t="s">
        <v>1104</v>
      </c>
      <c r="I404" s="60" t="s">
        <v>718</v>
      </c>
      <c r="J404" s="61"/>
      <c r="K404" s="63"/>
      <c r="L404" s="60"/>
      <c r="M404" s="60" t="s">
        <v>1162</v>
      </c>
      <c r="N404" s="60" t="s">
        <v>106</v>
      </c>
      <c r="O404" s="60" t="s">
        <v>238</v>
      </c>
      <c r="P404" s="59" t="s">
        <v>54</v>
      </c>
    </row>
    <row r="405" spans="1:16" ht="56.25" collapsed="1" x14ac:dyDescent="0.2">
      <c r="A405" s="69" t="s">
        <v>48</v>
      </c>
      <c r="B405" s="70">
        <v>180</v>
      </c>
      <c r="C405" s="70">
        <v>363</v>
      </c>
      <c r="D405" s="70">
        <v>464</v>
      </c>
      <c r="E405" s="70">
        <v>180</v>
      </c>
      <c r="F405" s="73" t="s">
        <v>107</v>
      </c>
      <c r="G405" s="73" t="s">
        <v>599</v>
      </c>
      <c r="H405" s="73" t="s">
        <v>1105</v>
      </c>
      <c r="I405" s="60" t="s">
        <v>719</v>
      </c>
      <c r="J405" s="61"/>
      <c r="K405" s="63"/>
      <c r="L405" s="60"/>
      <c r="M405" s="60" t="s">
        <v>1162</v>
      </c>
      <c r="N405" s="60" t="s">
        <v>106</v>
      </c>
      <c r="O405" s="60" t="s">
        <v>106</v>
      </c>
      <c r="P405" s="59"/>
    </row>
    <row r="406" spans="1:16" ht="56.25" collapsed="1" x14ac:dyDescent="0.2">
      <c r="A406" s="69" t="s">
        <v>48</v>
      </c>
      <c r="B406" s="70">
        <v>252</v>
      </c>
      <c r="C406" s="70">
        <v>503</v>
      </c>
      <c r="D406" s="70">
        <v>466</v>
      </c>
      <c r="E406" s="70">
        <v>252</v>
      </c>
      <c r="F406" s="75" t="s">
        <v>86</v>
      </c>
      <c r="G406" s="75" t="s">
        <v>600</v>
      </c>
      <c r="H406" s="75" t="s">
        <v>1106</v>
      </c>
      <c r="I406" s="76" t="s">
        <v>46</v>
      </c>
      <c r="J406" s="77"/>
      <c r="K406" s="80"/>
      <c r="L406" s="76"/>
      <c r="M406" s="76" t="s">
        <v>1162</v>
      </c>
      <c r="N406" s="76" t="s">
        <v>46</v>
      </c>
      <c r="O406" s="76" t="s">
        <v>46</v>
      </c>
      <c r="P406" s="79"/>
    </row>
    <row r="407" spans="1:16" ht="67.5" x14ac:dyDescent="0.2">
      <c r="A407" s="85" t="s">
        <v>43</v>
      </c>
      <c r="B407" s="86">
        <v>434</v>
      </c>
      <c r="C407" s="86">
        <v>346</v>
      </c>
      <c r="D407" s="86">
        <v>467</v>
      </c>
      <c r="E407" s="86">
        <v>234</v>
      </c>
      <c r="F407" s="87" t="s">
        <v>593</v>
      </c>
      <c r="G407" s="87" t="s">
        <v>601</v>
      </c>
      <c r="H407" s="87" t="s">
        <v>1107</v>
      </c>
      <c r="I407" s="88" t="s">
        <v>719</v>
      </c>
      <c r="J407" s="89"/>
      <c r="K407" s="90"/>
      <c r="L407" s="88" t="s">
        <v>175</v>
      </c>
      <c r="M407" s="88" t="s">
        <v>1238</v>
      </c>
      <c r="N407" s="88" t="s">
        <v>106</v>
      </c>
      <c r="O407" s="88" t="s">
        <v>106</v>
      </c>
      <c r="P407" s="88"/>
    </row>
    <row r="408" spans="1:16" ht="78.75" collapsed="1" x14ac:dyDescent="0.2">
      <c r="A408" s="69" t="s">
        <v>48</v>
      </c>
      <c r="B408" s="70">
        <v>171</v>
      </c>
      <c r="C408" s="70">
        <v>345</v>
      </c>
      <c r="D408" s="70">
        <v>468</v>
      </c>
      <c r="E408" s="70">
        <v>171</v>
      </c>
      <c r="F408" s="75" t="s">
        <v>107</v>
      </c>
      <c r="G408" s="75" t="s">
        <v>602</v>
      </c>
      <c r="H408" s="75" t="s">
        <v>1108</v>
      </c>
      <c r="I408" s="76" t="s">
        <v>718</v>
      </c>
      <c r="J408" s="77"/>
      <c r="K408" s="80"/>
      <c r="L408" s="76"/>
      <c r="M408" s="76" t="s">
        <v>1162</v>
      </c>
      <c r="N408" s="76" t="s">
        <v>106</v>
      </c>
      <c r="O408" s="76" t="s">
        <v>238</v>
      </c>
      <c r="P408" s="79" t="s">
        <v>54</v>
      </c>
    </row>
    <row r="409" spans="1:16" ht="78.75" x14ac:dyDescent="0.2">
      <c r="A409" s="85" t="s">
        <v>43</v>
      </c>
      <c r="B409" s="86">
        <v>444</v>
      </c>
      <c r="C409" s="86">
        <v>366</v>
      </c>
      <c r="D409" s="86">
        <v>469</v>
      </c>
      <c r="E409" s="86">
        <v>235</v>
      </c>
      <c r="F409" s="87" t="s">
        <v>593</v>
      </c>
      <c r="G409" s="87" t="s">
        <v>603</v>
      </c>
      <c r="H409" s="87" t="s">
        <v>1109</v>
      </c>
      <c r="I409" s="88" t="s">
        <v>719</v>
      </c>
      <c r="J409" s="89"/>
      <c r="K409" s="90"/>
      <c r="L409" s="88" t="s">
        <v>175</v>
      </c>
      <c r="M409" s="88" t="s">
        <v>1238</v>
      </c>
      <c r="N409" s="88" t="s">
        <v>106</v>
      </c>
      <c r="O409" s="88" t="s">
        <v>106</v>
      </c>
      <c r="P409" s="88"/>
    </row>
    <row r="410" spans="1:16" ht="56.25" collapsed="1" x14ac:dyDescent="0.2">
      <c r="A410" s="69" t="s">
        <v>48</v>
      </c>
      <c r="B410" s="70">
        <v>181</v>
      </c>
      <c r="C410" s="70">
        <v>365</v>
      </c>
      <c r="D410" s="70">
        <v>470</v>
      </c>
      <c r="E410" s="70">
        <v>181</v>
      </c>
      <c r="F410" s="75" t="s">
        <v>107</v>
      </c>
      <c r="G410" s="75" t="s">
        <v>604</v>
      </c>
      <c r="H410" s="75" t="s">
        <v>1110</v>
      </c>
      <c r="I410" s="76" t="s">
        <v>718</v>
      </c>
      <c r="J410" s="77"/>
      <c r="K410" s="80"/>
      <c r="L410" s="76"/>
      <c r="M410" s="76" t="s">
        <v>1162</v>
      </c>
      <c r="N410" s="76" t="s">
        <v>106</v>
      </c>
      <c r="O410" s="76" t="s">
        <v>238</v>
      </c>
      <c r="P410" s="79" t="s">
        <v>54</v>
      </c>
    </row>
    <row r="411" spans="1:16" ht="67.5" x14ac:dyDescent="0.2">
      <c r="A411" s="85" t="s">
        <v>43</v>
      </c>
      <c r="B411" s="86">
        <v>435</v>
      </c>
      <c r="C411" s="86">
        <v>348</v>
      </c>
      <c r="D411" s="86">
        <v>471</v>
      </c>
      <c r="E411" s="86">
        <v>236</v>
      </c>
      <c r="F411" s="87" t="s">
        <v>593</v>
      </c>
      <c r="G411" s="87" t="s">
        <v>605</v>
      </c>
      <c r="H411" s="87" t="s">
        <v>1111</v>
      </c>
      <c r="I411" s="88" t="s">
        <v>719</v>
      </c>
      <c r="J411" s="89"/>
      <c r="K411" s="90"/>
      <c r="L411" s="88" t="s">
        <v>175</v>
      </c>
      <c r="M411" s="88" t="s">
        <v>1238</v>
      </c>
      <c r="N411" s="88" t="s">
        <v>106</v>
      </c>
      <c r="O411" s="88" t="s">
        <v>106</v>
      </c>
      <c r="P411" s="88"/>
    </row>
    <row r="412" spans="1:16" ht="56.25" collapsed="1" x14ac:dyDescent="0.2">
      <c r="A412" s="69" t="s">
        <v>48</v>
      </c>
      <c r="B412" s="70">
        <v>172</v>
      </c>
      <c r="C412" s="70">
        <v>347</v>
      </c>
      <c r="D412" s="70">
        <v>472</v>
      </c>
      <c r="E412" s="70">
        <v>172</v>
      </c>
      <c r="F412" s="75" t="s">
        <v>107</v>
      </c>
      <c r="G412" s="75" t="s">
        <v>606</v>
      </c>
      <c r="H412" s="75" t="s">
        <v>1112</v>
      </c>
      <c r="I412" s="76" t="s">
        <v>718</v>
      </c>
      <c r="J412" s="77"/>
      <c r="K412" s="80"/>
      <c r="L412" s="76"/>
      <c r="M412" s="76" t="s">
        <v>1162</v>
      </c>
      <c r="N412" s="76" t="s">
        <v>106</v>
      </c>
      <c r="O412" s="76" t="s">
        <v>238</v>
      </c>
      <c r="P412" s="79" t="s">
        <v>54</v>
      </c>
    </row>
    <row r="413" spans="1:16" ht="67.5" x14ac:dyDescent="0.2">
      <c r="A413" s="85" t="s">
        <v>43</v>
      </c>
      <c r="B413" s="86">
        <v>437</v>
      </c>
      <c r="C413" s="86">
        <v>352</v>
      </c>
      <c r="D413" s="86">
        <v>473</v>
      </c>
      <c r="E413" s="86">
        <v>237</v>
      </c>
      <c r="F413" s="87" t="s">
        <v>593</v>
      </c>
      <c r="G413" s="87" t="s">
        <v>607</v>
      </c>
      <c r="H413" s="87" t="s">
        <v>1113</v>
      </c>
      <c r="I413" s="88" t="s">
        <v>719</v>
      </c>
      <c r="J413" s="89"/>
      <c r="K413" s="90"/>
      <c r="L413" s="88" t="s">
        <v>175</v>
      </c>
      <c r="M413" s="88" t="s">
        <v>1238</v>
      </c>
      <c r="N413" s="88" t="s">
        <v>106</v>
      </c>
      <c r="O413" s="88" t="s">
        <v>106</v>
      </c>
      <c r="P413" s="88"/>
    </row>
    <row r="414" spans="1:16" ht="56.25" collapsed="1" x14ac:dyDescent="0.2">
      <c r="A414" s="69" t="s">
        <v>48</v>
      </c>
      <c r="B414" s="70">
        <v>174</v>
      </c>
      <c r="C414" s="70">
        <v>351</v>
      </c>
      <c r="D414" s="70">
        <v>474</v>
      </c>
      <c r="E414" s="70">
        <v>174</v>
      </c>
      <c r="F414" s="75" t="s">
        <v>107</v>
      </c>
      <c r="G414" s="75" t="s">
        <v>608</v>
      </c>
      <c r="H414" s="75" t="s">
        <v>1114</v>
      </c>
      <c r="I414" s="76" t="s">
        <v>718</v>
      </c>
      <c r="J414" s="77"/>
      <c r="K414" s="80"/>
      <c r="L414" s="76"/>
      <c r="M414" s="76" t="s">
        <v>1162</v>
      </c>
      <c r="N414" s="76" t="s">
        <v>106</v>
      </c>
      <c r="O414" s="76" t="s">
        <v>238</v>
      </c>
      <c r="P414" s="79" t="s">
        <v>54</v>
      </c>
    </row>
    <row r="415" spans="1:16" ht="101.25" x14ac:dyDescent="0.2">
      <c r="A415" s="85" t="s">
        <v>43</v>
      </c>
      <c r="B415" s="86">
        <v>439</v>
      </c>
      <c r="C415" s="86">
        <v>356</v>
      </c>
      <c r="D415" s="86">
        <v>475</v>
      </c>
      <c r="E415" s="86">
        <v>238</v>
      </c>
      <c r="F415" s="87" t="s">
        <v>593</v>
      </c>
      <c r="G415" s="87" t="s">
        <v>609</v>
      </c>
      <c r="H415" s="87" t="s">
        <v>1115</v>
      </c>
      <c r="I415" s="88" t="s">
        <v>726</v>
      </c>
      <c r="J415" s="89"/>
      <c r="K415" s="90"/>
      <c r="L415" s="88" t="s">
        <v>175</v>
      </c>
      <c r="M415" s="88" t="s">
        <v>1238</v>
      </c>
      <c r="N415" s="88" t="s">
        <v>106</v>
      </c>
      <c r="O415" s="88" t="s">
        <v>56</v>
      </c>
      <c r="P415" s="88" t="s">
        <v>58</v>
      </c>
    </row>
    <row r="416" spans="1:16" ht="56.25" collapsed="1" x14ac:dyDescent="0.2">
      <c r="A416" s="69" t="s">
        <v>48</v>
      </c>
      <c r="B416" s="70">
        <v>176</v>
      </c>
      <c r="C416" s="70">
        <v>355</v>
      </c>
      <c r="D416" s="70">
        <v>476</v>
      </c>
      <c r="E416" s="70">
        <v>176</v>
      </c>
      <c r="F416" s="73" t="s">
        <v>107</v>
      </c>
      <c r="G416" s="73" t="s">
        <v>610</v>
      </c>
      <c r="H416" s="73" t="s">
        <v>1116</v>
      </c>
      <c r="I416" s="60" t="s">
        <v>719</v>
      </c>
      <c r="J416" s="61"/>
      <c r="K416" s="63"/>
      <c r="L416" s="60"/>
      <c r="M416" s="60" t="s">
        <v>1162</v>
      </c>
      <c r="N416" s="60" t="s">
        <v>106</v>
      </c>
      <c r="O416" s="60" t="s">
        <v>106</v>
      </c>
      <c r="P416" s="59"/>
    </row>
    <row r="417" spans="1:16" ht="56.25" collapsed="1" x14ac:dyDescent="0.2">
      <c r="A417" s="69" t="s">
        <v>48</v>
      </c>
      <c r="B417" s="70">
        <v>177</v>
      </c>
      <c r="C417" s="70">
        <v>357</v>
      </c>
      <c r="D417" s="70">
        <v>478</v>
      </c>
      <c r="E417" s="70">
        <v>177</v>
      </c>
      <c r="F417" s="73" t="s">
        <v>107</v>
      </c>
      <c r="G417" s="73" t="s">
        <v>611</v>
      </c>
      <c r="H417" s="73" t="s">
        <v>1117</v>
      </c>
      <c r="I417" s="60" t="s">
        <v>718</v>
      </c>
      <c r="J417" s="61"/>
      <c r="K417" s="63"/>
      <c r="L417" s="60"/>
      <c r="M417" s="60" t="s">
        <v>1162</v>
      </c>
      <c r="N417" s="60" t="s">
        <v>106</v>
      </c>
      <c r="O417" s="60" t="s">
        <v>238</v>
      </c>
      <c r="P417" s="59" t="s">
        <v>54</v>
      </c>
    </row>
    <row r="418" spans="1:16" ht="56.25" collapsed="1" x14ac:dyDescent="0.2">
      <c r="A418" s="69" t="s">
        <v>48</v>
      </c>
      <c r="B418" s="70">
        <v>178</v>
      </c>
      <c r="C418" s="70">
        <v>359</v>
      </c>
      <c r="D418" s="70">
        <v>480</v>
      </c>
      <c r="E418" s="70">
        <v>178</v>
      </c>
      <c r="F418" s="75" t="s">
        <v>107</v>
      </c>
      <c r="G418" s="75" t="s">
        <v>612</v>
      </c>
      <c r="H418" s="75" t="s">
        <v>1118</v>
      </c>
      <c r="I418" s="76" t="s">
        <v>718</v>
      </c>
      <c r="J418" s="77"/>
      <c r="K418" s="80"/>
      <c r="L418" s="76"/>
      <c r="M418" s="76" t="s">
        <v>1162</v>
      </c>
      <c r="N418" s="76" t="s">
        <v>106</v>
      </c>
      <c r="O418" s="76" t="s">
        <v>238</v>
      </c>
      <c r="P418" s="79" t="s">
        <v>54</v>
      </c>
    </row>
    <row r="419" spans="1:16" ht="123.75" x14ac:dyDescent="0.2">
      <c r="A419" s="85" t="s">
        <v>43</v>
      </c>
      <c r="B419" s="86">
        <v>448</v>
      </c>
      <c r="C419" s="86">
        <v>374</v>
      </c>
      <c r="D419" s="86">
        <v>481</v>
      </c>
      <c r="E419" s="86">
        <v>241</v>
      </c>
      <c r="F419" s="87" t="s">
        <v>613</v>
      </c>
      <c r="G419" s="87" t="s">
        <v>614</v>
      </c>
      <c r="H419" s="87" t="s">
        <v>1119</v>
      </c>
      <c r="I419" s="88" t="s">
        <v>719</v>
      </c>
      <c r="J419" s="89"/>
      <c r="K419" s="90"/>
      <c r="L419" s="88" t="s">
        <v>124</v>
      </c>
      <c r="M419" s="88" t="s">
        <v>1309</v>
      </c>
      <c r="N419" s="88" t="s">
        <v>106</v>
      </c>
      <c r="O419" s="88" t="s">
        <v>106</v>
      </c>
      <c r="P419" s="88"/>
    </row>
    <row r="420" spans="1:16" ht="90" collapsed="1" x14ac:dyDescent="0.2">
      <c r="A420" s="69" t="s">
        <v>48</v>
      </c>
      <c r="B420" s="70">
        <v>185</v>
      </c>
      <c r="C420" s="70">
        <v>373</v>
      </c>
      <c r="D420" s="70">
        <v>482</v>
      </c>
      <c r="E420" s="70">
        <v>185</v>
      </c>
      <c r="F420" s="75" t="s">
        <v>615</v>
      </c>
      <c r="G420" s="75" t="s">
        <v>616</v>
      </c>
      <c r="H420" s="75" t="s">
        <v>1120</v>
      </c>
      <c r="I420" s="76" t="s">
        <v>719</v>
      </c>
      <c r="J420" s="77"/>
      <c r="K420" s="80"/>
      <c r="L420" s="76"/>
      <c r="M420" s="76" t="s">
        <v>1162</v>
      </c>
      <c r="N420" s="76" t="s">
        <v>106</v>
      </c>
      <c r="O420" s="76" t="s">
        <v>106</v>
      </c>
      <c r="P420" s="79"/>
    </row>
    <row r="421" spans="1:16" ht="225" x14ac:dyDescent="0.2">
      <c r="A421" s="85" t="s">
        <v>43</v>
      </c>
      <c r="B421" s="86">
        <v>451</v>
      </c>
      <c r="C421" s="86">
        <v>380</v>
      </c>
      <c r="D421" s="86">
        <v>483</v>
      </c>
      <c r="E421" s="86">
        <v>242</v>
      </c>
      <c r="F421" s="87" t="s">
        <v>613</v>
      </c>
      <c r="G421" s="87" t="s">
        <v>617</v>
      </c>
      <c r="H421" s="87" t="s">
        <v>1121</v>
      </c>
      <c r="I421" s="88" t="s">
        <v>46</v>
      </c>
      <c r="J421" s="89"/>
      <c r="K421" s="90"/>
      <c r="L421" s="88" t="s">
        <v>618</v>
      </c>
      <c r="M421" s="88" t="s">
        <v>1310</v>
      </c>
      <c r="N421" s="88" t="s">
        <v>46</v>
      </c>
      <c r="O421" s="88" t="s">
        <v>46</v>
      </c>
      <c r="P421" s="88"/>
    </row>
    <row r="422" spans="1:16" ht="78.75" collapsed="1" x14ac:dyDescent="0.2">
      <c r="A422" s="69" t="s">
        <v>48</v>
      </c>
      <c r="B422" s="70">
        <v>188</v>
      </c>
      <c r="C422" s="70">
        <v>379</v>
      </c>
      <c r="D422" s="70">
        <v>484</v>
      </c>
      <c r="E422" s="70">
        <v>188</v>
      </c>
      <c r="F422" s="75" t="s">
        <v>615</v>
      </c>
      <c r="G422" s="75" t="s">
        <v>619</v>
      </c>
      <c r="H422" s="75" t="s">
        <v>1122</v>
      </c>
      <c r="I422" s="76" t="s">
        <v>718</v>
      </c>
      <c r="J422" s="77"/>
      <c r="K422" s="80"/>
      <c r="L422" s="76"/>
      <c r="M422" s="76" t="s">
        <v>1162</v>
      </c>
      <c r="N422" s="76" t="s">
        <v>106</v>
      </c>
      <c r="O422" s="76" t="s">
        <v>238</v>
      </c>
      <c r="P422" s="79" t="s">
        <v>54</v>
      </c>
    </row>
    <row r="423" spans="1:16" ht="56.25" x14ac:dyDescent="0.2">
      <c r="A423" s="85" t="s">
        <v>43</v>
      </c>
      <c r="B423" s="86">
        <v>446</v>
      </c>
      <c r="C423" s="86">
        <v>370</v>
      </c>
      <c r="D423" s="86">
        <v>485</v>
      </c>
      <c r="E423" s="86">
        <v>243</v>
      </c>
      <c r="F423" s="87" t="s">
        <v>613</v>
      </c>
      <c r="G423" s="87" t="s">
        <v>620</v>
      </c>
      <c r="H423" s="87" t="s">
        <v>1123</v>
      </c>
      <c r="I423" s="88" t="s">
        <v>719</v>
      </c>
      <c r="J423" s="89"/>
      <c r="K423" s="90"/>
      <c r="L423" s="88" t="s">
        <v>175</v>
      </c>
      <c r="M423" s="88" t="s">
        <v>1238</v>
      </c>
      <c r="N423" s="88" t="s">
        <v>106</v>
      </c>
      <c r="O423" s="88" t="s">
        <v>106</v>
      </c>
      <c r="P423" s="88"/>
    </row>
    <row r="424" spans="1:16" ht="56.25" collapsed="1" x14ac:dyDescent="0.2">
      <c r="A424" s="69" t="s">
        <v>48</v>
      </c>
      <c r="B424" s="70">
        <v>183</v>
      </c>
      <c r="C424" s="70">
        <v>369</v>
      </c>
      <c r="D424" s="70">
        <v>486</v>
      </c>
      <c r="E424" s="70">
        <v>183</v>
      </c>
      <c r="F424" s="75" t="s">
        <v>107</v>
      </c>
      <c r="G424" s="75" t="s">
        <v>621</v>
      </c>
      <c r="H424" s="75" t="s">
        <v>1124</v>
      </c>
      <c r="I424" s="76" t="s">
        <v>718</v>
      </c>
      <c r="J424" s="77"/>
      <c r="K424" s="80"/>
      <c r="L424" s="76"/>
      <c r="M424" s="76" t="s">
        <v>1162</v>
      </c>
      <c r="N424" s="76" t="s">
        <v>106</v>
      </c>
      <c r="O424" s="76" t="s">
        <v>238</v>
      </c>
      <c r="P424" s="79" t="s">
        <v>54</v>
      </c>
    </row>
    <row r="425" spans="1:16" ht="56.25" x14ac:dyDescent="0.2">
      <c r="A425" s="85" t="s">
        <v>43</v>
      </c>
      <c r="B425" s="86">
        <v>447</v>
      </c>
      <c r="C425" s="86">
        <v>372</v>
      </c>
      <c r="D425" s="86">
        <v>487</v>
      </c>
      <c r="E425" s="86">
        <v>244</v>
      </c>
      <c r="F425" s="87" t="s">
        <v>613</v>
      </c>
      <c r="G425" s="87" t="s">
        <v>622</v>
      </c>
      <c r="H425" s="87" t="s">
        <v>1125</v>
      </c>
      <c r="I425" s="88" t="s">
        <v>719</v>
      </c>
      <c r="J425" s="89"/>
      <c r="K425" s="90"/>
      <c r="L425" s="88" t="s">
        <v>175</v>
      </c>
      <c r="M425" s="88" t="s">
        <v>1238</v>
      </c>
      <c r="N425" s="88" t="s">
        <v>106</v>
      </c>
      <c r="O425" s="88" t="s">
        <v>106</v>
      </c>
      <c r="P425" s="88"/>
    </row>
    <row r="426" spans="1:16" ht="78.75" collapsed="1" x14ac:dyDescent="0.2">
      <c r="A426" s="69" t="s">
        <v>48</v>
      </c>
      <c r="B426" s="70">
        <v>184</v>
      </c>
      <c r="C426" s="70">
        <v>371</v>
      </c>
      <c r="D426" s="70">
        <v>488</v>
      </c>
      <c r="E426" s="70">
        <v>184</v>
      </c>
      <c r="F426" s="75" t="s">
        <v>107</v>
      </c>
      <c r="G426" s="75" t="s">
        <v>623</v>
      </c>
      <c r="H426" s="75" t="s">
        <v>1126</v>
      </c>
      <c r="I426" s="76" t="s">
        <v>718</v>
      </c>
      <c r="J426" s="77"/>
      <c r="K426" s="80"/>
      <c r="L426" s="76"/>
      <c r="M426" s="76" t="s">
        <v>1162</v>
      </c>
      <c r="N426" s="76" t="s">
        <v>106</v>
      </c>
      <c r="O426" s="76" t="s">
        <v>238</v>
      </c>
      <c r="P426" s="79" t="s">
        <v>54</v>
      </c>
    </row>
    <row r="427" spans="1:16" ht="56.25" x14ac:dyDescent="0.2">
      <c r="A427" s="85" t="s">
        <v>43</v>
      </c>
      <c r="B427" s="86">
        <v>450</v>
      </c>
      <c r="C427" s="86">
        <v>378</v>
      </c>
      <c r="D427" s="86">
        <v>489</v>
      </c>
      <c r="E427" s="86">
        <v>245</v>
      </c>
      <c r="F427" s="87" t="s">
        <v>613</v>
      </c>
      <c r="G427" s="87" t="s">
        <v>624</v>
      </c>
      <c r="H427" s="87" t="s">
        <v>1127</v>
      </c>
      <c r="I427" s="88" t="s">
        <v>719</v>
      </c>
      <c r="J427" s="89"/>
      <c r="K427" s="90"/>
      <c r="L427" s="88" t="s">
        <v>435</v>
      </c>
      <c r="M427" s="88" t="s">
        <v>1311</v>
      </c>
      <c r="N427" s="88" t="s">
        <v>106</v>
      </c>
      <c r="O427" s="88" t="s">
        <v>106</v>
      </c>
      <c r="P427" s="88"/>
    </row>
    <row r="428" spans="1:16" ht="78.75" collapsed="1" x14ac:dyDescent="0.2">
      <c r="A428" s="69" t="s">
        <v>48</v>
      </c>
      <c r="B428" s="70">
        <v>187</v>
      </c>
      <c r="C428" s="70">
        <v>377</v>
      </c>
      <c r="D428" s="70">
        <v>490</v>
      </c>
      <c r="E428" s="70">
        <v>187</v>
      </c>
      <c r="F428" s="75" t="s">
        <v>615</v>
      </c>
      <c r="G428" s="75" t="s">
        <v>625</v>
      </c>
      <c r="H428" s="75" t="s">
        <v>1128</v>
      </c>
      <c r="I428" s="76" t="s">
        <v>719</v>
      </c>
      <c r="J428" s="77"/>
      <c r="K428" s="80"/>
      <c r="L428" s="76"/>
      <c r="M428" s="76" t="s">
        <v>1162</v>
      </c>
      <c r="N428" s="76" t="s">
        <v>106</v>
      </c>
      <c r="O428" s="76" t="s">
        <v>106</v>
      </c>
      <c r="P428" s="79"/>
    </row>
    <row r="429" spans="1:16" ht="146.25" x14ac:dyDescent="0.2">
      <c r="A429" s="85" t="s">
        <v>43</v>
      </c>
      <c r="B429" s="86">
        <v>449</v>
      </c>
      <c r="C429" s="86">
        <v>376</v>
      </c>
      <c r="D429" s="86">
        <v>491</v>
      </c>
      <c r="E429" s="86">
        <v>246</v>
      </c>
      <c r="F429" s="87" t="s">
        <v>613</v>
      </c>
      <c r="G429" s="87" t="s">
        <v>626</v>
      </c>
      <c r="H429" s="87" t="s">
        <v>1129</v>
      </c>
      <c r="I429" s="88" t="s">
        <v>46</v>
      </c>
      <c r="J429" s="89"/>
      <c r="K429" s="90"/>
      <c r="L429" s="88" t="s">
        <v>627</v>
      </c>
      <c r="M429" s="88" t="s">
        <v>1312</v>
      </c>
      <c r="N429" s="88" t="s">
        <v>46</v>
      </c>
      <c r="O429" s="88" t="s">
        <v>46</v>
      </c>
      <c r="P429" s="88"/>
    </row>
    <row r="430" spans="1:16" ht="78.75" collapsed="1" x14ac:dyDescent="0.2">
      <c r="A430" s="69" t="s">
        <v>48</v>
      </c>
      <c r="B430" s="70">
        <v>186</v>
      </c>
      <c r="C430" s="70">
        <v>375</v>
      </c>
      <c r="D430" s="70">
        <v>492</v>
      </c>
      <c r="E430" s="70">
        <v>186</v>
      </c>
      <c r="F430" s="75" t="s">
        <v>615</v>
      </c>
      <c r="G430" s="75" t="s">
        <v>628</v>
      </c>
      <c r="H430" s="75" t="s">
        <v>1130</v>
      </c>
      <c r="I430" s="76" t="s">
        <v>46</v>
      </c>
      <c r="J430" s="77"/>
      <c r="K430" s="80"/>
      <c r="L430" s="76"/>
      <c r="M430" s="76" t="s">
        <v>1162</v>
      </c>
      <c r="N430" s="76" t="s">
        <v>46</v>
      </c>
      <c r="O430" s="76" t="s">
        <v>46</v>
      </c>
      <c r="P430" s="79"/>
    </row>
    <row r="431" spans="1:16" ht="78.75" x14ac:dyDescent="0.2">
      <c r="A431" s="85" t="s">
        <v>43</v>
      </c>
      <c r="B431" s="86">
        <v>413</v>
      </c>
      <c r="C431" s="86">
        <v>304</v>
      </c>
      <c r="D431" s="86">
        <v>493</v>
      </c>
      <c r="E431" s="86">
        <v>247</v>
      </c>
      <c r="F431" s="87" t="s">
        <v>629</v>
      </c>
      <c r="G431" s="87" t="s">
        <v>630</v>
      </c>
      <c r="H431" s="87" t="s">
        <v>1131</v>
      </c>
      <c r="I431" s="88" t="s">
        <v>46</v>
      </c>
      <c r="J431" s="89"/>
      <c r="K431" s="90"/>
      <c r="L431" s="88" t="s">
        <v>157</v>
      </c>
      <c r="M431" s="88" t="s">
        <v>1313</v>
      </c>
      <c r="N431" s="88" t="s">
        <v>46</v>
      </c>
      <c r="O431" s="88" t="s">
        <v>46</v>
      </c>
      <c r="P431" s="88"/>
    </row>
    <row r="432" spans="1:16" ht="56.25" collapsed="1" x14ac:dyDescent="0.2">
      <c r="A432" s="69" t="s">
        <v>48</v>
      </c>
      <c r="B432" s="70">
        <v>150</v>
      </c>
      <c r="C432" s="70">
        <v>303</v>
      </c>
      <c r="D432" s="70">
        <v>494</v>
      </c>
      <c r="E432" s="70">
        <v>150</v>
      </c>
      <c r="F432" s="75" t="s">
        <v>521</v>
      </c>
      <c r="G432" s="75" t="s">
        <v>631</v>
      </c>
      <c r="H432" s="75" t="s">
        <v>1132</v>
      </c>
      <c r="I432" s="76" t="s">
        <v>718</v>
      </c>
      <c r="J432" s="77"/>
      <c r="K432" s="80"/>
      <c r="L432" s="76"/>
      <c r="M432" s="76" t="s">
        <v>1162</v>
      </c>
      <c r="N432" s="76" t="s">
        <v>106</v>
      </c>
      <c r="O432" s="76" t="s">
        <v>238</v>
      </c>
      <c r="P432" s="79" t="s">
        <v>54</v>
      </c>
    </row>
    <row r="433" spans="1:16" ht="101.25" x14ac:dyDescent="0.2">
      <c r="A433" s="85" t="s">
        <v>43</v>
      </c>
      <c r="B433" s="86">
        <v>379</v>
      </c>
      <c r="C433" s="86">
        <v>232</v>
      </c>
      <c r="D433" s="86">
        <v>495</v>
      </c>
      <c r="E433" s="86">
        <v>248</v>
      </c>
      <c r="F433" s="87" t="s">
        <v>632</v>
      </c>
      <c r="G433" s="87" t="s">
        <v>633</v>
      </c>
      <c r="H433" s="87" t="s">
        <v>1133</v>
      </c>
      <c r="I433" s="88" t="s">
        <v>722</v>
      </c>
      <c r="J433" s="89"/>
      <c r="K433" s="90"/>
      <c r="L433" s="88" t="s">
        <v>220</v>
      </c>
      <c r="M433" s="88" t="s">
        <v>1314</v>
      </c>
      <c r="N433" s="88" t="s">
        <v>46</v>
      </c>
      <c r="O433" s="88" t="s">
        <v>56</v>
      </c>
      <c r="P433" s="88" t="s">
        <v>58</v>
      </c>
    </row>
    <row r="434" spans="1:16" ht="56.25" collapsed="1" x14ac:dyDescent="0.2">
      <c r="A434" s="69" t="s">
        <v>48</v>
      </c>
      <c r="B434" s="70">
        <v>116</v>
      </c>
      <c r="C434" s="70">
        <v>231</v>
      </c>
      <c r="D434" s="70">
        <v>496</v>
      </c>
      <c r="E434" s="70">
        <v>116</v>
      </c>
      <c r="F434" s="73" t="s">
        <v>104</v>
      </c>
      <c r="G434" s="73" t="s">
        <v>418</v>
      </c>
      <c r="H434" s="73" t="s">
        <v>1134</v>
      </c>
      <c r="I434" s="64" t="s">
        <v>721</v>
      </c>
      <c r="J434" s="65" t="s">
        <v>62</v>
      </c>
      <c r="K434" s="64"/>
      <c r="L434" s="67"/>
      <c r="M434" s="64" t="s">
        <v>1162</v>
      </c>
      <c r="N434" s="64" t="s">
        <v>61</v>
      </c>
      <c r="O434" s="64" t="s">
        <v>61</v>
      </c>
      <c r="P434" s="66"/>
    </row>
    <row r="435" spans="1:16" ht="78.75" collapsed="1" x14ac:dyDescent="0.2">
      <c r="A435" s="69" t="s">
        <v>48</v>
      </c>
      <c r="B435" s="70">
        <v>229</v>
      </c>
      <c r="C435" s="70">
        <v>457</v>
      </c>
      <c r="D435" s="70">
        <v>498</v>
      </c>
      <c r="E435" s="70">
        <v>229</v>
      </c>
      <c r="F435" s="75" t="s">
        <v>153</v>
      </c>
      <c r="G435" s="75" t="s">
        <v>634</v>
      </c>
      <c r="H435" s="75" t="s">
        <v>1135</v>
      </c>
      <c r="I435" s="76" t="s">
        <v>46</v>
      </c>
      <c r="J435" s="77"/>
      <c r="K435" s="80"/>
      <c r="L435" s="76"/>
      <c r="M435" s="76" t="s">
        <v>1162</v>
      </c>
      <c r="N435" s="76" t="s">
        <v>46</v>
      </c>
      <c r="O435" s="76" t="s">
        <v>46</v>
      </c>
      <c r="P435" s="79"/>
    </row>
    <row r="436" spans="1:16" ht="112.5" x14ac:dyDescent="0.2">
      <c r="A436" s="85" t="s">
        <v>43</v>
      </c>
      <c r="B436" s="86">
        <v>493</v>
      </c>
      <c r="C436" s="86">
        <v>460</v>
      </c>
      <c r="D436" s="86">
        <v>499</v>
      </c>
      <c r="E436" s="86">
        <v>250</v>
      </c>
      <c r="F436" s="87" t="s">
        <v>632</v>
      </c>
      <c r="G436" s="87" t="s">
        <v>635</v>
      </c>
      <c r="H436" s="87" t="s">
        <v>1136</v>
      </c>
      <c r="I436" s="88" t="s">
        <v>46</v>
      </c>
      <c r="J436" s="89"/>
      <c r="K436" s="90"/>
      <c r="L436" s="91" t="s">
        <v>373</v>
      </c>
      <c r="M436" s="88" t="s">
        <v>1315</v>
      </c>
      <c r="N436" s="88" t="s">
        <v>46</v>
      </c>
      <c r="O436" s="88" t="s">
        <v>46</v>
      </c>
      <c r="P436" s="88"/>
    </row>
    <row r="437" spans="1:16" ht="78.75" collapsed="1" x14ac:dyDescent="0.2">
      <c r="A437" s="69" t="s">
        <v>48</v>
      </c>
      <c r="B437" s="70">
        <v>230</v>
      </c>
      <c r="C437" s="70">
        <v>459</v>
      </c>
      <c r="D437" s="70">
        <v>500</v>
      </c>
      <c r="E437" s="70">
        <v>230</v>
      </c>
      <c r="F437" s="75" t="s">
        <v>153</v>
      </c>
      <c r="G437" s="75" t="s">
        <v>636</v>
      </c>
      <c r="H437" s="75" t="s">
        <v>1137</v>
      </c>
      <c r="I437" s="76" t="s">
        <v>46</v>
      </c>
      <c r="J437" s="77"/>
      <c r="K437" s="80"/>
      <c r="L437" s="76"/>
      <c r="M437" s="76" t="s">
        <v>1162</v>
      </c>
      <c r="N437" s="76" t="s">
        <v>46</v>
      </c>
      <c r="O437" s="76" t="s">
        <v>46</v>
      </c>
      <c r="P437" s="79"/>
    </row>
    <row r="438" spans="1:16" ht="101.25" x14ac:dyDescent="0.2">
      <c r="A438" s="85" t="s">
        <v>43</v>
      </c>
      <c r="B438" s="86">
        <v>494</v>
      </c>
      <c r="C438" s="86">
        <v>462</v>
      </c>
      <c r="D438" s="86">
        <v>501</v>
      </c>
      <c r="E438" s="86">
        <v>251</v>
      </c>
      <c r="F438" s="87" t="s">
        <v>632</v>
      </c>
      <c r="G438" s="87" t="s">
        <v>637</v>
      </c>
      <c r="H438" s="87" t="s">
        <v>1138</v>
      </c>
      <c r="I438" s="88" t="s">
        <v>46</v>
      </c>
      <c r="J438" s="89"/>
      <c r="K438" s="90"/>
      <c r="L438" s="91" t="s">
        <v>373</v>
      </c>
      <c r="M438" s="88" t="s">
        <v>1316</v>
      </c>
      <c r="N438" s="88" t="s">
        <v>46</v>
      </c>
      <c r="O438" s="88" t="s">
        <v>46</v>
      </c>
      <c r="P438" s="88"/>
    </row>
    <row r="439" spans="1:16" ht="56.25" collapsed="1" x14ac:dyDescent="0.2">
      <c r="A439" s="69" t="s">
        <v>48</v>
      </c>
      <c r="B439" s="70">
        <v>231</v>
      </c>
      <c r="C439" s="70">
        <v>461</v>
      </c>
      <c r="D439" s="70">
        <v>502</v>
      </c>
      <c r="E439" s="70">
        <v>231</v>
      </c>
      <c r="F439" s="75" t="s">
        <v>153</v>
      </c>
      <c r="G439" s="75" t="s">
        <v>638</v>
      </c>
      <c r="H439" s="75" t="s">
        <v>1139</v>
      </c>
      <c r="I439" s="76" t="s">
        <v>46</v>
      </c>
      <c r="J439" s="77"/>
      <c r="K439" s="80"/>
      <c r="L439" s="76"/>
      <c r="M439" s="76" t="s">
        <v>1162</v>
      </c>
      <c r="N439" s="76" t="s">
        <v>46</v>
      </c>
      <c r="O439" s="76" t="s">
        <v>46</v>
      </c>
      <c r="P439" s="79"/>
    </row>
    <row r="440" spans="1:16" ht="101.25" x14ac:dyDescent="0.2">
      <c r="A440" s="85" t="s">
        <v>43</v>
      </c>
      <c r="B440" s="86">
        <v>281</v>
      </c>
      <c r="C440" s="86">
        <v>36</v>
      </c>
      <c r="D440" s="86">
        <v>503</v>
      </c>
      <c r="E440" s="86">
        <v>252</v>
      </c>
      <c r="F440" s="87" t="s">
        <v>632</v>
      </c>
      <c r="G440" s="87" t="s">
        <v>639</v>
      </c>
      <c r="H440" s="87" t="s">
        <v>1140</v>
      </c>
      <c r="I440" s="88" t="s">
        <v>722</v>
      </c>
      <c r="J440" s="89"/>
      <c r="K440" s="90"/>
      <c r="L440" s="88" t="s">
        <v>640</v>
      </c>
      <c r="M440" s="88" t="s">
        <v>1317</v>
      </c>
      <c r="N440" s="88" t="s">
        <v>46</v>
      </c>
      <c r="O440" s="88" t="s">
        <v>56</v>
      </c>
      <c r="P440" s="88" t="s">
        <v>58</v>
      </c>
    </row>
    <row r="441" spans="1:16" ht="67.5" collapsed="1" x14ac:dyDescent="0.2">
      <c r="A441" s="69" t="s">
        <v>48</v>
      </c>
      <c r="B441" s="70">
        <v>18</v>
      </c>
      <c r="C441" s="70">
        <v>35</v>
      </c>
      <c r="D441" s="70">
        <v>504</v>
      </c>
      <c r="E441" s="70">
        <v>18</v>
      </c>
      <c r="F441" s="73" t="s">
        <v>206</v>
      </c>
      <c r="G441" s="73" t="s">
        <v>641</v>
      </c>
      <c r="H441" s="73" t="s">
        <v>1141</v>
      </c>
      <c r="I441" s="60" t="s">
        <v>46</v>
      </c>
      <c r="J441" s="61"/>
      <c r="K441" s="63"/>
      <c r="L441" s="62"/>
      <c r="M441" s="60" t="s">
        <v>1162</v>
      </c>
      <c r="N441" s="60" t="s">
        <v>46</v>
      </c>
      <c r="O441" s="60" t="s">
        <v>46</v>
      </c>
      <c r="P441" s="59"/>
    </row>
    <row r="442" spans="1:16" ht="56.25" collapsed="1" x14ac:dyDescent="0.2">
      <c r="A442" s="69" t="s">
        <v>48</v>
      </c>
      <c r="B442" s="70">
        <v>233</v>
      </c>
      <c r="C442" s="70">
        <v>465</v>
      </c>
      <c r="D442" s="70">
        <v>506</v>
      </c>
      <c r="E442" s="70">
        <v>233</v>
      </c>
      <c r="F442" s="73" t="s">
        <v>153</v>
      </c>
      <c r="G442" s="73" t="s">
        <v>642</v>
      </c>
      <c r="H442" s="73" t="s">
        <v>1142</v>
      </c>
      <c r="I442" s="60" t="s">
        <v>46</v>
      </c>
      <c r="J442" s="61"/>
      <c r="K442" s="63"/>
      <c r="L442" s="60"/>
      <c r="M442" s="60" t="s">
        <v>1162</v>
      </c>
      <c r="N442" s="60" t="s">
        <v>46</v>
      </c>
      <c r="O442" s="60" t="s">
        <v>46</v>
      </c>
      <c r="P442" s="59"/>
    </row>
    <row r="443" spans="1:16" ht="56.25" collapsed="1" x14ac:dyDescent="0.2">
      <c r="A443" s="69" t="s">
        <v>48</v>
      </c>
      <c r="B443" s="70">
        <v>234</v>
      </c>
      <c r="C443" s="70">
        <v>467</v>
      </c>
      <c r="D443" s="70">
        <v>508</v>
      </c>
      <c r="E443" s="70">
        <v>234</v>
      </c>
      <c r="F443" s="75" t="s">
        <v>153</v>
      </c>
      <c r="G443" s="75" t="s">
        <v>643</v>
      </c>
      <c r="H443" s="75" t="s">
        <v>1143</v>
      </c>
      <c r="I443" s="76" t="s">
        <v>46</v>
      </c>
      <c r="J443" s="77"/>
      <c r="K443" s="80"/>
      <c r="L443" s="76"/>
      <c r="M443" s="76" t="s">
        <v>1162</v>
      </c>
      <c r="N443" s="76" t="s">
        <v>46</v>
      </c>
      <c r="O443" s="76" t="s">
        <v>46</v>
      </c>
      <c r="P443" s="79"/>
    </row>
    <row r="444" spans="1:16" ht="78.75" x14ac:dyDescent="0.2">
      <c r="A444" s="85" t="s">
        <v>43</v>
      </c>
      <c r="B444" s="86">
        <v>500</v>
      </c>
      <c r="C444" s="86">
        <v>474</v>
      </c>
      <c r="D444" s="86">
        <v>509</v>
      </c>
      <c r="E444" s="86">
        <v>255</v>
      </c>
      <c r="F444" s="87" t="s">
        <v>644</v>
      </c>
      <c r="G444" s="87" t="s">
        <v>645</v>
      </c>
      <c r="H444" s="87" t="s">
        <v>1144</v>
      </c>
      <c r="I444" s="88" t="s">
        <v>46</v>
      </c>
      <c r="J444" s="89"/>
      <c r="K444" s="90"/>
      <c r="L444" s="88" t="s">
        <v>175</v>
      </c>
      <c r="M444" s="88" t="s">
        <v>1188</v>
      </c>
      <c r="N444" s="88" t="s">
        <v>46</v>
      </c>
      <c r="O444" s="88" t="s">
        <v>46</v>
      </c>
      <c r="P444" s="88"/>
    </row>
    <row r="445" spans="1:16" ht="56.25" collapsed="1" x14ac:dyDescent="0.2">
      <c r="A445" s="69" t="s">
        <v>48</v>
      </c>
      <c r="B445" s="70">
        <v>237</v>
      </c>
      <c r="C445" s="70">
        <v>473</v>
      </c>
      <c r="D445" s="70">
        <v>510</v>
      </c>
      <c r="E445" s="70">
        <v>237</v>
      </c>
      <c r="F445" s="75" t="s">
        <v>153</v>
      </c>
      <c r="G445" s="75" t="s">
        <v>646</v>
      </c>
      <c r="H445" s="75" t="s">
        <v>1145</v>
      </c>
      <c r="I445" s="76" t="s">
        <v>46</v>
      </c>
      <c r="J445" s="77"/>
      <c r="K445" s="80"/>
      <c r="L445" s="76"/>
      <c r="M445" s="76" t="s">
        <v>1162</v>
      </c>
      <c r="N445" s="76" t="s">
        <v>46</v>
      </c>
      <c r="O445" s="76" t="s">
        <v>46</v>
      </c>
      <c r="P445" s="79"/>
    </row>
    <row r="446" spans="1:16" ht="78.75" x14ac:dyDescent="0.2">
      <c r="A446" s="85" t="s">
        <v>43</v>
      </c>
      <c r="B446" s="86">
        <v>501</v>
      </c>
      <c r="C446" s="86">
        <v>476</v>
      </c>
      <c r="D446" s="86">
        <v>511</v>
      </c>
      <c r="E446" s="86">
        <v>256</v>
      </c>
      <c r="F446" s="87" t="s">
        <v>644</v>
      </c>
      <c r="G446" s="87" t="s">
        <v>647</v>
      </c>
      <c r="H446" s="87" t="s">
        <v>1146</v>
      </c>
      <c r="I446" s="88" t="s">
        <v>46</v>
      </c>
      <c r="J446" s="89"/>
      <c r="K446" s="90"/>
      <c r="L446" s="88" t="s">
        <v>146</v>
      </c>
      <c r="M446" s="88" t="s">
        <v>1318</v>
      </c>
      <c r="N446" s="88" t="s">
        <v>46</v>
      </c>
      <c r="O446" s="88" t="s">
        <v>46</v>
      </c>
      <c r="P446" s="88"/>
    </row>
    <row r="447" spans="1:16" ht="56.25" x14ac:dyDescent="0.2">
      <c r="A447" s="69" t="s">
        <v>48</v>
      </c>
      <c r="B447" s="70">
        <v>238</v>
      </c>
      <c r="C447" s="70">
        <v>475</v>
      </c>
      <c r="D447" s="70">
        <v>512</v>
      </c>
      <c r="E447" s="70">
        <v>238</v>
      </c>
      <c r="F447" s="75" t="s">
        <v>153</v>
      </c>
      <c r="G447" s="75" t="s">
        <v>648</v>
      </c>
      <c r="H447" s="75" t="s">
        <v>1147</v>
      </c>
      <c r="I447" s="76" t="s">
        <v>719</v>
      </c>
      <c r="J447" s="77"/>
      <c r="K447" s="80"/>
      <c r="L447" s="76"/>
      <c r="M447" s="76" t="s">
        <v>1162</v>
      </c>
      <c r="N447" s="76" t="s">
        <v>106</v>
      </c>
      <c r="O447" s="76" t="s">
        <v>106</v>
      </c>
      <c r="P447" s="79"/>
    </row>
    <row r="448" spans="1:16" ht="67.5" x14ac:dyDescent="0.2">
      <c r="A448" s="85" t="s">
        <v>43</v>
      </c>
      <c r="B448" s="86">
        <v>502</v>
      </c>
      <c r="C448" s="86">
        <v>478</v>
      </c>
      <c r="D448" s="86">
        <v>513</v>
      </c>
      <c r="E448" s="86">
        <v>257</v>
      </c>
      <c r="F448" s="87" t="s">
        <v>649</v>
      </c>
      <c r="G448" s="87" t="s">
        <v>650</v>
      </c>
      <c r="H448" s="87" t="s">
        <v>1148</v>
      </c>
      <c r="I448" s="88" t="s">
        <v>46</v>
      </c>
      <c r="J448" s="89"/>
      <c r="K448" s="90"/>
      <c r="L448" s="88" t="s">
        <v>187</v>
      </c>
      <c r="M448" s="88" t="s">
        <v>1319</v>
      </c>
      <c r="N448" s="88" t="s">
        <v>46</v>
      </c>
      <c r="O448" s="88" t="s">
        <v>46</v>
      </c>
      <c r="P448" s="88"/>
    </row>
    <row r="449" spans="1:16" ht="78.75" x14ac:dyDescent="0.2">
      <c r="A449" s="69" t="s">
        <v>48</v>
      </c>
      <c r="B449" s="70">
        <v>239</v>
      </c>
      <c r="C449" s="70">
        <v>477</v>
      </c>
      <c r="D449" s="70">
        <v>514</v>
      </c>
      <c r="E449" s="70">
        <v>239</v>
      </c>
      <c r="F449" s="75" t="s">
        <v>651</v>
      </c>
      <c r="G449" s="75" t="s">
        <v>652</v>
      </c>
      <c r="H449" s="75" t="s">
        <v>1149</v>
      </c>
      <c r="I449" s="76" t="s">
        <v>719</v>
      </c>
      <c r="J449" s="77"/>
      <c r="K449" s="80"/>
      <c r="L449" s="76"/>
      <c r="M449" s="76" t="s">
        <v>1162</v>
      </c>
      <c r="N449" s="76" t="s">
        <v>106</v>
      </c>
      <c r="O449" s="76" t="s">
        <v>106</v>
      </c>
      <c r="P449" s="79"/>
    </row>
    <row r="450" spans="1:16" ht="78.75" collapsed="1" x14ac:dyDescent="0.2">
      <c r="A450" s="85" t="s">
        <v>43</v>
      </c>
      <c r="B450" s="86">
        <v>504</v>
      </c>
      <c r="C450" s="86">
        <v>482</v>
      </c>
      <c r="D450" s="86">
        <v>515</v>
      </c>
      <c r="E450" s="86">
        <v>258</v>
      </c>
      <c r="F450" s="87" t="s">
        <v>653</v>
      </c>
      <c r="G450" s="87" t="s">
        <v>654</v>
      </c>
      <c r="H450" s="87" t="s">
        <v>1150</v>
      </c>
      <c r="I450" s="88" t="s">
        <v>722</v>
      </c>
      <c r="J450" s="89"/>
      <c r="K450" s="90"/>
      <c r="L450" s="88" t="s">
        <v>373</v>
      </c>
      <c r="M450" s="88" t="s">
        <v>1320</v>
      </c>
      <c r="N450" s="88" t="s">
        <v>46</v>
      </c>
      <c r="O450" s="88" t="s">
        <v>56</v>
      </c>
      <c r="P450" s="88" t="s">
        <v>58</v>
      </c>
    </row>
    <row r="451" spans="1:16" ht="56.25" x14ac:dyDescent="0.2">
      <c r="A451" s="69" t="s">
        <v>48</v>
      </c>
      <c r="B451" s="70">
        <v>241</v>
      </c>
      <c r="C451" s="70">
        <v>481</v>
      </c>
      <c r="D451" s="70">
        <v>516</v>
      </c>
      <c r="E451" s="70">
        <v>241</v>
      </c>
      <c r="F451" s="73" t="s">
        <v>656</v>
      </c>
      <c r="G451" s="73" t="s">
        <v>657</v>
      </c>
      <c r="H451" s="73" t="s">
        <v>1151</v>
      </c>
      <c r="I451" s="60" t="s">
        <v>716</v>
      </c>
      <c r="J451" s="61"/>
      <c r="K451" s="63"/>
      <c r="L451" s="60"/>
      <c r="M451" s="60" t="s">
        <v>1162</v>
      </c>
      <c r="N451" s="60" t="s">
        <v>46</v>
      </c>
      <c r="O451" s="60" t="s">
        <v>53</v>
      </c>
      <c r="P451" s="59" t="s">
        <v>54</v>
      </c>
    </row>
    <row r="452" spans="1:16" ht="56.25" x14ac:dyDescent="0.2">
      <c r="A452" s="69" t="s">
        <v>48</v>
      </c>
      <c r="B452" s="70">
        <v>242</v>
      </c>
      <c r="C452" s="70">
        <v>483</v>
      </c>
      <c r="D452" s="70">
        <v>518</v>
      </c>
      <c r="E452" s="70">
        <v>242</v>
      </c>
      <c r="F452" s="75" t="s">
        <v>656</v>
      </c>
      <c r="G452" s="75" t="s">
        <v>658</v>
      </c>
      <c r="H452" s="75" t="s">
        <v>1152</v>
      </c>
      <c r="I452" s="76" t="s">
        <v>716</v>
      </c>
      <c r="J452" s="77"/>
      <c r="K452" s="80"/>
      <c r="L452" s="76"/>
      <c r="M452" s="76" t="s">
        <v>1162</v>
      </c>
      <c r="N452" s="76" t="s">
        <v>46</v>
      </c>
      <c r="O452" s="76" t="s">
        <v>53</v>
      </c>
      <c r="P452" s="79" t="s">
        <v>54</v>
      </c>
    </row>
    <row r="453" spans="1:16" ht="67.5" collapsed="1" x14ac:dyDescent="0.2">
      <c r="A453" s="85" t="s">
        <v>43</v>
      </c>
      <c r="B453" s="86">
        <v>506</v>
      </c>
      <c r="C453" s="86">
        <v>486</v>
      </c>
      <c r="D453" s="86">
        <v>519</v>
      </c>
      <c r="E453" s="86">
        <v>260</v>
      </c>
      <c r="F453" s="87" t="s">
        <v>653</v>
      </c>
      <c r="G453" s="87" t="s">
        <v>659</v>
      </c>
      <c r="H453" s="87" t="s">
        <v>1153</v>
      </c>
      <c r="I453" s="88" t="s">
        <v>46</v>
      </c>
      <c r="J453" s="89"/>
      <c r="K453" s="90"/>
      <c r="L453" s="88" t="s">
        <v>57</v>
      </c>
      <c r="M453" s="88" t="s">
        <v>1244</v>
      </c>
      <c r="N453" s="88" t="s">
        <v>46</v>
      </c>
      <c r="O453" s="88" t="s">
        <v>46</v>
      </c>
      <c r="P453" s="88"/>
    </row>
    <row r="454" spans="1:16" ht="56.25" x14ac:dyDescent="0.2">
      <c r="A454" s="69" t="s">
        <v>48</v>
      </c>
      <c r="B454" s="70">
        <v>243</v>
      </c>
      <c r="C454" s="70">
        <v>485</v>
      </c>
      <c r="D454" s="70">
        <v>520</v>
      </c>
      <c r="E454" s="70">
        <v>243</v>
      </c>
      <c r="F454" s="75" t="s">
        <v>656</v>
      </c>
      <c r="G454" s="75" t="s">
        <v>660</v>
      </c>
      <c r="H454" s="75" t="s">
        <v>1154</v>
      </c>
      <c r="I454" s="76" t="s">
        <v>46</v>
      </c>
      <c r="J454" s="77"/>
      <c r="K454" s="80"/>
      <c r="L454" s="76"/>
      <c r="M454" s="76" t="s">
        <v>1162</v>
      </c>
      <c r="N454" s="76" t="s">
        <v>46</v>
      </c>
      <c r="O454" s="76" t="s">
        <v>46</v>
      </c>
      <c r="P454" s="79"/>
    </row>
    <row r="455" spans="1:16" ht="292.5" collapsed="1" x14ac:dyDescent="0.2">
      <c r="A455" s="85" t="s">
        <v>43</v>
      </c>
      <c r="B455" s="86">
        <v>524</v>
      </c>
      <c r="C455" s="86">
        <v>522</v>
      </c>
      <c r="D455" s="86">
        <v>521</v>
      </c>
      <c r="E455" s="86">
        <v>261</v>
      </c>
      <c r="F455" s="87" t="s">
        <v>661</v>
      </c>
      <c r="G455" s="87" t="s">
        <v>662</v>
      </c>
      <c r="H455" s="87" t="s">
        <v>1155</v>
      </c>
      <c r="I455" s="88" t="s">
        <v>46</v>
      </c>
      <c r="J455" s="89"/>
      <c r="K455" s="90"/>
      <c r="L455" s="88" t="s">
        <v>168</v>
      </c>
      <c r="M455" s="88" t="s">
        <v>1321</v>
      </c>
      <c r="N455" s="88" t="s">
        <v>46</v>
      </c>
      <c r="O455" s="88" t="s">
        <v>46</v>
      </c>
      <c r="P455" s="88"/>
    </row>
    <row r="456" spans="1:16" ht="56.25" x14ac:dyDescent="0.2">
      <c r="A456" s="69" t="s">
        <v>48</v>
      </c>
      <c r="B456" s="70">
        <v>261</v>
      </c>
      <c r="C456" s="70">
        <v>521</v>
      </c>
      <c r="D456" s="70">
        <v>522</v>
      </c>
      <c r="E456" s="70">
        <v>261</v>
      </c>
      <c r="F456" s="75" t="s">
        <v>295</v>
      </c>
      <c r="G456" s="75" t="s">
        <v>663</v>
      </c>
      <c r="H456" s="75" t="s">
        <v>1156</v>
      </c>
      <c r="I456" s="76" t="s">
        <v>46</v>
      </c>
      <c r="J456" s="77"/>
      <c r="K456" s="80"/>
      <c r="L456" s="78"/>
      <c r="M456" s="76" t="s">
        <v>1162</v>
      </c>
      <c r="N456" s="76" t="s">
        <v>46</v>
      </c>
      <c r="O456" s="76" t="s">
        <v>46</v>
      </c>
      <c r="P456" s="79"/>
    </row>
    <row r="457" spans="1:16" ht="123.75" x14ac:dyDescent="0.2">
      <c r="A457" s="85" t="s">
        <v>43</v>
      </c>
      <c r="B457" s="86">
        <v>523</v>
      </c>
      <c r="C457" s="86">
        <v>520</v>
      </c>
      <c r="D457" s="86">
        <v>523</v>
      </c>
      <c r="E457" s="86">
        <v>262</v>
      </c>
      <c r="F457" s="87" t="s">
        <v>664</v>
      </c>
      <c r="G457" s="87" t="s">
        <v>665</v>
      </c>
      <c r="H457" s="87" t="s">
        <v>1157</v>
      </c>
      <c r="I457" s="88" t="s">
        <v>46</v>
      </c>
      <c r="J457" s="89"/>
      <c r="K457" s="90"/>
      <c r="L457" s="88" t="s">
        <v>91</v>
      </c>
      <c r="M457" s="88" t="s">
        <v>1322</v>
      </c>
      <c r="N457" s="88" t="s">
        <v>46</v>
      </c>
      <c r="O457" s="88" t="s">
        <v>46</v>
      </c>
      <c r="P457" s="88"/>
    </row>
    <row r="458" spans="1:16" ht="67.5" x14ac:dyDescent="0.2">
      <c r="A458" s="69" t="s">
        <v>48</v>
      </c>
      <c r="B458" s="70">
        <v>260</v>
      </c>
      <c r="C458" s="70">
        <v>519</v>
      </c>
      <c r="D458" s="70">
        <v>524</v>
      </c>
      <c r="E458" s="70">
        <v>260</v>
      </c>
      <c r="F458" s="75" t="s">
        <v>666</v>
      </c>
      <c r="G458" s="75" t="s">
        <v>667</v>
      </c>
      <c r="H458" s="75" t="s">
        <v>1158</v>
      </c>
      <c r="I458" s="76" t="s">
        <v>46</v>
      </c>
      <c r="J458" s="77"/>
      <c r="K458" s="80"/>
      <c r="L458" s="76"/>
      <c r="M458" s="76" t="s">
        <v>1162</v>
      </c>
      <c r="N458" s="76" t="s">
        <v>46</v>
      </c>
      <c r="O458" s="76" t="s">
        <v>46</v>
      </c>
      <c r="P458" s="79"/>
    </row>
    <row r="459" spans="1:16" ht="78.75" x14ac:dyDescent="0.2">
      <c r="A459" s="85" t="s">
        <v>43</v>
      </c>
      <c r="B459" s="86">
        <v>503</v>
      </c>
      <c r="C459" s="86">
        <v>480</v>
      </c>
      <c r="D459" s="86">
        <v>525</v>
      </c>
      <c r="E459" s="86">
        <v>263</v>
      </c>
      <c r="F459" s="87" t="s">
        <v>668</v>
      </c>
      <c r="G459" s="87" t="s">
        <v>669</v>
      </c>
      <c r="H459" s="87" t="s">
        <v>1159</v>
      </c>
      <c r="I459" s="88" t="s">
        <v>46</v>
      </c>
      <c r="J459" s="89"/>
      <c r="K459" s="90"/>
      <c r="L459" s="88" t="s">
        <v>175</v>
      </c>
      <c r="M459" s="88" t="s">
        <v>1323</v>
      </c>
      <c r="N459" s="88" t="s">
        <v>46</v>
      </c>
      <c r="O459" s="88" t="s">
        <v>46</v>
      </c>
      <c r="P459" s="88"/>
    </row>
    <row r="460" spans="1:16" ht="78.75" x14ac:dyDescent="0.2">
      <c r="A460" s="71" t="s">
        <v>48</v>
      </c>
      <c r="B460" s="72">
        <v>240</v>
      </c>
      <c r="C460" s="72">
        <v>479</v>
      </c>
      <c r="D460" s="72">
        <v>526</v>
      </c>
      <c r="E460" s="72">
        <v>240</v>
      </c>
      <c r="F460" s="74" t="s">
        <v>651</v>
      </c>
      <c r="G460" s="74" t="s">
        <v>670</v>
      </c>
      <c r="H460" s="74" t="s">
        <v>1160</v>
      </c>
      <c r="I460" s="60" t="s">
        <v>46</v>
      </c>
      <c r="J460" s="61"/>
      <c r="K460" s="63"/>
      <c r="L460" s="60"/>
      <c r="M460" s="60" t="s">
        <v>1162</v>
      </c>
      <c r="N460" s="60" t="s">
        <v>46</v>
      </c>
      <c r="O460" s="60" t="s">
        <v>46</v>
      </c>
      <c r="P460" s="59"/>
    </row>
  </sheetData>
  <sheetProtection algorithmName="SHA-512" hashValue="NAuPSHZ2QFYzr+wfNUCTMC2VA/80mJDHzx2YDPMAS1E4Wi5VhADY7r9rqhd2NV+b4/N0V0vMNitHk6vWqrXD/w==" saltValue="2IMaPJGESEIl9XFkaIWjrA==" spinCount="100000" sheet="1" formatRows="0" sort="0" autoFilter="0" pivotTables="0"/>
  <protectedRanges>
    <protectedRange sqref="C4:D460" name="Autofilter"/>
  </protectedRanges>
  <mergeCells count="2">
    <mergeCell ref="J1:K1"/>
    <mergeCell ref="J2:K2"/>
  </mergeCells>
  <phoneticPr fontId="2" type="noConversion"/>
  <conditionalFormatting sqref="F5:H460">
    <cfRule type="expression" dxfId="8" priority="1">
      <formula>$A$460="Show IFA v6 Only"</formula>
    </cfRule>
  </conditionalFormatting>
  <conditionalFormatting sqref="J5:P460">
    <cfRule type="expression" dxfId="7" priority="97">
      <formula>$J$5:$J$460="x"</formula>
    </cfRule>
  </conditionalFormatting>
  <dataValidations count="2">
    <dataValidation type="list" allowBlank="1" showInputMessage="1" showErrorMessage="1" sqref="O450 O259 O263 O274 O281 O310 O340 O345 O352 O338 O387 O391 O396 O400 O415 O433 O440 O243 O257 O289 O316 O322 O326 O328 O5:O234" xr:uid="{316F14E4-9F8A-4AC8-9784-1899F7E945E9}">
      <formula1>Levels</formula1>
    </dataValidation>
    <dataValidation type="list" allowBlank="1" showInputMessage="1" showErrorMessage="1" sqref="J5:J460" xr:uid="{8966A046-E8E3-414F-87E0-EE271245DFFE}">
      <formula1>INDIRECT(SUBSTITUTE(O5," ",""))</formula1>
    </dataValidation>
  </dataValidations>
  <pageMargins left="0.74803149606299202" right="0.74803149606299202" top="1.25984251968504" bottom="0.98425196850393704" header="0.31496062992126" footer="0.31496062992126"/>
  <pageSetup paperSize="9" scale="81" fitToHeight="500" orientation="landscape" r:id="rId1"/>
  <headerFooter>
    <oddHeader>&amp;R&amp;G</oddHeader>
    <oddFooter>&amp;L&amp;"Arial,Standard"&amp;8Code ref.: Transition Tool IFA v5 GFS - IFA v6 GFS FV ; v1.0_Jul23; English version
&amp;A
Page &amp;P of &amp;N&amp;R&amp;"Arial,Standard"&amp;8© GLOBALG.A.P. c/o FoodPLUS GmbH
Spichernstr. 55, 50672 Cologne, Germany 
www.globalgap.org</oddFooter>
  </headerFooter>
  <legacyDrawingHF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2BB9C6-21A2-4406-9E7D-EBE02961D86B}">
  <sheetPr codeName="Sheet3">
    <pageSetUpPr fitToPage="1"/>
  </sheetPr>
  <dimension ref="B1:L39"/>
  <sheetViews>
    <sheetView showGridLines="0" view="pageLayout" zoomScaleNormal="70" workbookViewId="0">
      <selection activeCell="B6" sqref="B6"/>
    </sheetView>
  </sheetViews>
  <sheetFormatPr defaultColWidth="8.7109375" defaultRowHeight="12" x14ac:dyDescent="0.2"/>
  <cols>
    <col min="1" max="1" width="8.7109375" style="1"/>
    <col min="2" max="2" width="42.28515625" style="1" bestFit="1" customWidth="1"/>
    <col min="3" max="4" width="8.7109375" style="1"/>
    <col min="5" max="5" width="39.28515625" style="1" bestFit="1" customWidth="1"/>
    <col min="6" max="16384" width="8.7109375" style="1"/>
  </cols>
  <sheetData>
    <row r="1" spans="2:8" ht="12.75" x14ac:dyDescent="0.2">
      <c r="B1" s="44" t="s">
        <v>4</v>
      </c>
    </row>
    <row r="2" spans="2:8" ht="12.75" x14ac:dyDescent="0.2">
      <c r="B2" s="44" t="s">
        <v>671</v>
      </c>
    </row>
    <row r="5" spans="2:8" x14ac:dyDescent="0.2">
      <c r="B5" s="43" t="s">
        <v>672</v>
      </c>
      <c r="C5" s="10"/>
      <c r="D5" s="11"/>
      <c r="E5" s="43" t="s">
        <v>673</v>
      </c>
      <c r="F5" s="5"/>
    </row>
    <row r="6" spans="2:8" x14ac:dyDescent="0.2">
      <c r="B6" s="2" t="s">
        <v>674</v>
      </c>
      <c r="C6" s="3">
        <f>COUNTIFS(TableV5toV6[LevelA],"Major Must",TableV5toV6[Version],"Show IFA v5 Only")</f>
        <v>142</v>
      </c>
      <c r="E6" s="25" t="s">
        <v>675</v>
      </c>
      <c r="F6" s="3">
        <f>COUNTIFS(TableV5toV6[LevelA],"Major Must",TableV5toV6[Version],"Show IFA v6 Only")</f>
        <v>117</v>
      </c>
    </row>
    <row r="7" spans="2:8" x14ac:dyDescent="0.2">
      <c r="B7" s="1" t="s">
        <v>676</v>
      </c>
      <c r="C7" s="3">
        <f>COUNTIFS(TableV5toV6[LevelA],"Major Must",TableV5toV6[Version],"Show IFA v5 Only",TableV5toV6[Answer],"N/A")</f>
        <v>0</v>
      </c>
      <c r="E7" s="27" t="s">
        <v>677</v>
      </c>
      <c r="F7" s="3">
        <f>COUNTIFS(TableV5toV6[LevelA],"Major Must",TableV5toV6[Version],"Show IFA v6 Only",TableV5toV6[Answer],"N/A")</f>
        <v>0</v>
      </c>
    </row>
    <row r="8" spans="2:8" x14ac:dyDescent="0.2">
      <c r="B8" s="1" t="s">
        <v>678</v>
      </c>
      <c r="C8" s="4">
        <f>+C6-C7</f>
        <v>142</v>
      </c>
      <c r="E8" s="27" t="s">
        <v>679</v>
      </c>
      <c r="F8" s="4">
        <f>+F6-F7</f>
        <v>117</v>
      </c>
    </row>
    <row r="9" spans="2:8" x14ac:dyDescent="0.2">
      <c r="B9" s="1" t="s">
        <v>680</v>
      </c>
      <c r="C9" s="3">
        <f>COUNTIFS(TableV5toV6[LevelA],"Major Must",TableV5toV6[Version],"Show IFA v5 Only",TableV5toV6[Answer],"YES")</f>
        <v>0</v>
      </c>
      <c r="E9" s="27" t="s">
        <v>681</v>
      </c>
      <c r="F9" s="3">
        <f>COUNTIFS(TableV5toV6[LevelA],"Major Must",TableV5toV6[Version],"Show IFA v6 Only",TableV5toV6[Answer],"YES")</f>
        <v>0</v>
      </c>
    </row>
    <row r="10" spans="2:8" x14ac:dyDescent="0.2">
      <c r="B10" s="1" t="s">
        <v>682</v>
      </c>
      <c r="C10" s="3">
        <f>COUNTIFS(TableV5toV6[LevelA],"Major Must",TableV5toV6[Version],"Show IFA v5 Only",TableV5toV6[Answer],"NO")</f>
        <v>0</v>
      </c>
      <c r="E10" s="27" t="s">
        <v>683</v>
      </c>
      <c r="F10" s="3">
        <f>COUNTIFS(TableV5toV6[LevelA],"Major Must",TableV5toV6[Version],"Show IFA v6 Only",TableV5toV6[Answer],"NO")</f>
        <v>0</v>
      </c>
    </row>
    <row r="11" spans="2:8" x14ac:dyDescent="0.2">
      <c r="B11" s="34" t="s">
        <v>684</v>
      </c>
      <c r="C11" s="35">
        <f>ROUNDDOWN(C9/C8,2)</f>
        <v>0</v>
      </c>
      <c r="D11" s="12">
        <f>+C11</f>
        <v>0</v>
      </c>
      <c r="E11" s="34" t="s">
        <v>684</v>
      </c>
      <c r="F11" s="35">
        <f>ROUNDDOWN(F9/F8,2)</f>
        <v>0</v>
      </c>
      <c r="G11" s="12">
        <f>+F11</f>
        <v>0</v>
      </c>
    </row>
    <row r="12" spans="2:8" x14ac:dyDescent="0.2">
      <c r="B12" s="26" t="s">
        <v>685</v>
      </c>
      <c r="C12" s="30"/>
      <c r="D12" s="12"/>
      <c r="E12" s="26" t="s">
        <v>685</v>
      </c>
      <c r="F12" s="30"/>
      <c r="G12" s="12"/>
      <c r="H12" s="26"/>
    </row>
    <row r="13" spans="2:8" x14ac:dyDescent="0.2">
      <c r="C13" s="3"/>
      <c r="F13" s="3"/>
    </row>
    <row r="14" spans="2:8" x14ac:dyDescent="0.2">
      <c r="B14" s="1" t="s">
        <v>686</v>
      </c>
      <c r="C14" s="3">
        <f>COUNTIFS(TableV5toV6[LevelA],"Minor Must",TableV5toV6[Version],"Show IFA v5 Only")</f>
        <v>80</v>
      </c>
      <c r="E14" s="25" t="s">
        <v>687</v>
      </c>
      <c r="F14" s="3">
        <f>COUNTIFS(TableV5toV6[LevelA],"Minor Must",TableV5toV6[Version],"Show IFA v6 Only")</f>
        <v>54</v>
      </c>
    </row>
    <row r="15" spans="2:8" x14ac:dyDescent="0.2">
      <c r="B15" s="1" t="s">
        <v>688</v>
      </c>
      <c r="C15" s="3">
        <f>COUNTIFS(TableV5toV6[LevelA],"Minor Must",TableV5toV6[Version],"Show IFA v5 Only",TableV5toV6[Answer],"N/A")</f>
        <v>0</v>
      </c>
      <c r="E15" s="27" t="s">
        <v>689</v>
      </c>
      <c r="F15" s="3">
        <f>COUNTIFS(TableV5toV6[LevelA],"Minor Must",TableV5toV6[Version],"Show IFA v6 Only",TableV5toV6[Answer],"N/A")</f>
        <v>0</v>
      </c>
    </row>
    <row r="16" spans="2:8" x14ac:dyDescent="0.2">
      <c r="B16" s="1" t="s">
        <v>690</v>
      </c>
      <c r="C16" s="4">
        <f>+C14-C15</f>
        <v>80</v>
      </c>
      <c r="E16" s="27" t="s">
        <v>691</v>
      </c>
      <c r="F16" s="4">
        <f>+F14-F15</f>
        <v>54</v>
      </c>
    </row>
    <row r="17" spans="2:12" x14ac:dyDescent="0.2">
      <c r="B17" s="1" t="s">
        <v>692</v>
      </c>
      <c r="C17" s="3">
        <f>COUNTIFS(TableV5toV6[LevelA],"Minor Must",TableV5toV6[Version],"Show IFA v5 Only",TableV5toV6[Answer],"YES")</f>
        <v>0</v>
      </c>
      <c r="E17" s="27" t="s">
        <v>693</v>
      </c>
      <c r="F17" s="3">
        <f>COUNTIFS(TableV5toV6[LevelA],"Minor Must",TableV5toV6[Version],"Show IFA v6 Only",TableV5toV6[Answer],"YES")</f>
        <v>0</v>
      </c>
    </row>
    <row r="18" spans="2:12" x14ac:dyDescent="0.2">
      <c r="B18" s="1" t="s">
        <v>694</v>
      </c>
      <c r="C18" s="3">
        <f>COUNTIFS(TableV5toV6[LevelA],"Minor Must",TableV5toV6[Version],"Show IFA v5 Only",TableV5toV6[Answer],"NO")</f>
        <v>0</v>
      </c>
      <c r="E18" s="27" t="s">
        <v>695</v>
      </c>
      <c r="F18" s="3">
        <f>COUNTIFS(TableV5toV6[LevelA],"Minor Must",TableV5toV6[Version],"Show IFA v6 Only",TableV5toV6[Answer],"NO")</f>
        <v>0</v>
      </c>
    </row>
    <row r="19" spans="2:12" x14ac:dyDescent="0.2">
      <c r="B19" s="34" t="s">
        <v>696</v>
      </c>
      <c r="C19" s="36">
        <f>ROUNDDOWN(C17/C16,2)</f>
        <v>0</v>
      </c>
      <c r="D19" s="12">
        <f>+C19</f>
        <v>0</v>
      </c>
      <c r="E19" s="34" t="s">
        <v>696</v>
      </c>
      <c r="F19" s="36">
        <f>ROUNDDOWN(F17/F16,2)</f>
        <v>0</v>
      </c>
      <c r="G19" s="12">
        <f>+F19</f>
        <v>0</v>
      </c>
    </row>
    <row r="20" spans="2:12" x14ac:dyDescent="0.2">
      <c r="B20" s="26" t="s">
        <v>697</v>
      </c>
      <c r="C20" s="31"/>
      <c r="D20" s="12"/>
      <c r="E20" s="26" t="s">
        <v>697</v>
      </c>
      <c r="F20" s="31"/>
      <c r="G20" s="12"/>
      <c r="H20" s="26"/>
    </row>
    <row r="21" spans="2:12" x14ac:dyDescent="0.2">
      <c r="C21" s="3"/>
      <c r="F21" s="3"/>
    </row>
    <row r="22" spans="2:12" x14ac:dyDescent="0.2">
      <c r="B22" s="25" t="s">
        <v>698</v>
      </c>
      <c r="C22" s="3">
        <f>COUNTIFS(TableV5toV6[LevelA],"Recom.",TableV5toV6[Version],"Show IFA v5 Only")</f>
        <v>14</v>
      </c>
      <c r="E22" s="25" t="s">
        <v>699</v>
      </c>
      <c r="F22" s="3">
        <f>COUNTIFS(TableV5toV6[LevelA],"Recom.",TableV5toV6[Version],"Show IFA v6 Only")</f>
        <v>20</v>
      </c>
    </row>
    <row r="23" spans="2:12" x14ac:dyDescent="0.2">
      <c r="B23" s="27" t="s">
        <v>700</v>
      </c>
      <c r="C23" s="3">
        <f>COUNTIFS(TableV5toV6[LevelA],"Recom.",TableV5toV6[Version],"Show IFA v5 Only",TableV5toV6[Answer],"N/A")</f>
        <v>0</v>
      </c>
      <c r="E23" s="27" t="s">
        <v>701</v>
      </c>
      <c r="F23" s="3">
        <f>COUNTIFS(TableV5toV6[LevelA],"Recom.",TableV5toV6[Version],"Show IFA v6 Only",TableV5toV6[Answer],"N/A")</f>
        <v>0</v>
      </c>
    </row>
    <row r="24" spans="2:12" x14ac:dyDescent="0.2">
      <c r="B24" s="27" t="s">
        <v>702</v>
      </c>
      <c r="C24" s="4">
        <f>+C22-C23</f>
        <v>14</v>
      </c>
      <c r="E24" s="27" t="s">
        <v>703</v>
      </c>
      <c r="F24" s="4">
        <f>+F22-F23</f>
        <v>20</v>
      </c>
    </row>
    <row r="25" spans="2:12" x14ac:dyDescent="0.2">
      <c r="B25" s="27" t="s">
        <v>704</v>
      </c>
      <c r="C25" s="3">
        <f>COUNTIFS(TableV5toV6[LevelA],"Recom.",TableV5toV6[Version],"Show IFA v5 Only",TableV5toV6[Answer],"YES")</f>
        <v>0</v>
      </c>
      <c r="E25" s="27" t="s">
        <v>705</v>
      </c>
      <c r="F25" s="3">
        <f>COUNTIFS(TableV5toV6[LevelA],"Recom.",TableV5toV6[Version],"Show IFA v6 Only",TableV5toV6[Answer],"YES")</f>
        <v>0</v>
      </c>
    </row>
    <row r="26" spans="2:12" x14ac:dyDescent="0.2">
      <c r="B26" s="27" t="s">
        <v>706</v>
      </c>
      <c r="C26" s="3">
        <f>COUNTIFS(TableV5toV6[LevelA],"Recom.",TableV5toV6[Version],"Show IFA v5 Only",TableV5toV6[Answer],"NO")</f>
        <v>0</v>
      </c>
      <c r="E26" s="27" t="s">
        <v>707</v>
      </c>
      <c r="F26" s="3">
        <f>COUNTIFS(TableV5toV6[LevelA],"Recom.",TableV5toV6[Version],"Show IFA v6 Only",TableV5toV6[Answer],"NO")</f>
        <v>0</v>
      </c>
    </row>
    <row r="27" spans="2:12" x14ac:dyDescent="0.2">
      <c r="B27" s="34" t="s">
        <v>708</v>
      </c>
      <c r="C27" s="35">
        <f>ROUNDDOWN(C25/C24,2)</f>
        <v>0</v>
      </c>
      <c r="E27" s="34" t="s">
        <v>708</v>
      </c>
      <c r="F27" s="35">
        <f>ROUNDDOWN(F25/F24,2)</f>
        <v>0</v>
      </c>
      <c r="L27" s="28"/>
    </row>
    <row r="28" spans="2:12" x14ac:dyDescent="0.2">
      <c r="B28" s="26" t="s">
        <v>709</v>
      </c>
      <c r="C28" s="30"/>
      <c r="E28" s="26" t="s">
        <v>709</v>
      </c>
      <c r="F28" s="30"/>
      <c r="H28" s="26"/>
      <c r="L28" s="28"/>
    </row>
    <row r="29" spans="2:12" x14ac:dyDescent="0.2">
      <c r="C29" s="3"/>
      <c r="F29" s="3"/>
      <c r="L29" s="28"/>
    </row>
    <row r="30" spans="2:12" x14ac:dyDescent="0.2">
      <c r="B30" s="37" t="s">
        <v>710</v>
      </c>
      <c r="C30" s="38">
        <f>(C8+C16+C24)-(C10+C9+C17+C18+C25+C26)</f>
        <v>236</v>
      </c>
      <c r="D30" s="11">
        <f>+C30</f>
        <v>236</v>
      </c>
      <c r="E30" s="37" t="s">
        <v>710</v>
      </c>
      <c r="F30" s="38">
        <f>(F8+F16+F24)-(F10+F9+F17+F18+F25+F26)</f>
        <v>191</v>
      </c>
      <c r="G30" s="1">
        <f>+F30</f>
        <v>191</v>
      </c>
      <c r="L30" s="28"/>
    </row>
    <row r="31" spans="2:12" ht="12.75" x14ac:dyDescent="0.2">
      <c r="B31" s="1" t="s">
        <v>711</v>
      </c>
      <c r="E31" s="1" t="s">
        <v>711</v>
      </c>
      <c r="L31" s="29"/>
    </row>
    <row r="32" spans="2:12" x14ac:dyDescent="0.2">
      <c r="L32" s="28"/>
    </row>
    <row r="33" spans="12:12" ht="12.75" x14ac:dyDescent="0.2">
      <c r="L33" s="29"/>
    </row>
    <row r="34" spans="12:12" ht="12.75" x14ac:dyDescent="0.2">
      <c r="L34" s="29"/>
    </row>
    <row r="35" spans="12:12" ht="12.75" x14ac:dyDescent="0.2">
      <c r="L35" s="29"/>
    </row>
    <row r="36" spans="12:12" ht="12.75" x14ac:dyDescent="0.2">
      <c r="L36" s="29"/>
    </row>
    <row r="37" spans="12:12" ht="12.75" x14ac:dyDescent="0.2">
      <c r="L37" s="29"/>
    </row>
    <row r="38" spans="12:12" ht="12.75" x14ac:dyDescent="0.2">
      <c r="L38" s="29"/>
    </row>
    <row r="39" spans="12:12" ht="12.75" x14ac:dyDescent="0.2">
      <c r="L39" s="29"/>
    </row>
  </sheetData>
  <sheetProtection sheet="1" objects="1" scenarios="1"/>
  <conditionalFormatting sqref="C11:C12">
    <cfRule type="expression" dxfId="6" priority="23">
      <formula>$C$11&lt;1</formula>
    </cfRule>
  </conditionalFormatting>
  <conditionalFormatting sqref="C19:C20">
    <cfRule type="expression" dxfId="5" priority="5">
      <formula>$C$19&lt;0.95</formula>
    </cfRule>
  </conditionalFormatting>
  <conditionalFormatting sqref="C30">
    <cfRule type="expression" dxfId="4" priority="21">
      <formula>$C$30&gt;0</formula>
    </cfRule>
  </conditionalFormatting>
  <conditionalFormatting sqref="F11:F12">
    <cfRule type="expression" dxfId="3" priority="22">
      <formula>$F$11&lt;1</formula>
    </cfRule>
  </conditionalFormatting>
  <conditionalFormatting sqref="F19:F20">
    <cfRule type="expression" dxfId="2" priority="24">
      <formula>$F$19&lt;0.95</formula>
    </cfRule>
  </conditionalFormatting>
  <conditionalFormatting sqref="F30">
    <cfRule type="expression" dxfId="1" priority="4">
      <formula>$F$30&gt;0</formula>
    </cfRule>
  </conditionalFormatting>
  <pageMargins left="0.74803149606299213" right="0.74803149606299213" top="1.2598425196850394" bottom="0.98425196850393704" header="0.31496062992125984" footer="0.31496062992125984"/>
  <pageSetup paperSize="9" orientation="landscape" r:id="rId1"/>
  <headerFooter>
    <oddHeader>&amp;R&amp;G</oddHeader>
    <oddFooter>&amp;L&amp;"Arial,Standard"&amp;8Code ref.: Transition tool IFA v5.4-1-GFS - IFA v6 GFS FV; v1.0_Jul23; English version
&amp;A
Page &amp;P of &amp;N&amp;R&amp;"Arial,Standard"&amp;8© GLOBALG.A.P. c/o FoodPLUS GmbH
Spichernstr. 55, 50672 Cologne, Germany 
&amp;K00A039www.globalgap.org</oddFooter>
  </headerFooter>
  <legacyDrawingHF r:id="rId2"/>
  <extLst>
    <ext xmlns:x14="http://schemas.microsoft.com/office/spreadsheetml/2009/9/main" uri="{78C0D931-6437-407d-A8EE-F0AAD7539E65}">
      <x14:conditionalFormattings>
        <x14:conditionalFormatting xmlns:xm="http://schemas.microsoft.com/office/excel/2006/main">
          <x14:cfRule type="iconSet" priority="1" id="{940EF3E6-6E0F-4AFD-906A-06AEAFBCED8D}">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D11:D12</xm:sqref>
        </x14:conditionalFormatting>
        <x14:conditionalFormatting xmlns:xm="http://schemas.microsoft.com/office/excel/2006/main">
          <x14:cfRule type="iconSet" priority="7" id="{20B9316E-AEA7-4621-80B4-00D81928E843}">
            <x14:iconSet iconSet="3Symbols2" showValue="0" custom="1">
              <x14:cfvo type="percent">
                <xm:f>0</xm:f>
              </x14:cfvo>
              <x14:cfvo type="num">
                <xm:f>0</xm:f>
              </x14:cfvo>
              <x14:cfvo type="num">
                <xm:f>0.95</xm:f>
              </x14:cfvo>
              <x14:cfIcon iconSet="3Symbols2" iconId="0"/>
              <x14:cfIcon iconSet="3Symbols2" iconId="0"/>
              <x14:cfIcon iconSet="3Symbols2" iconId="2"/>
            </x14:iconSet>
          </x14:cfRule>
          <xm:sqref>D19:D20</xm:sqref>
        </x14:conditionalFormatting>
        <x14:conditionalFormatting xmlns:xm="http://schemas.microsoft.com/office/excel/2006/main">
          <x14:cfRule type="iconSet" priority="12" id="{018F7B94-1032-4405-813A-AEE4D7C37C0B}">
            <x14:iconSet iconSet="3Symbols2" showValue="0" custom="1">
              <x14:cfvo type="percent">
                <xm:f>0</xm:f>
              </x14:cfvo>
              <x14:cfvo type="num">
                <xm:f>0.99</xm:f>
              </x14:cfvo>
              <x14:cfvo type="num">
                <xm:f>100</xm:f>
              </x14:cfvo>
              <x14:cfIcon iconSet="3Symbols2" iconId="2"/>
              <x14:cfIcon iconSet="3Symbols2" iconId="0"/>
              <x14:cfIcon iconSet="3Symbols2" iconId="0"/>
            </x14:iconSet>
          </x14:cfRule>
          <xm:sqref>D30</xm:sqref>
        </x14:conditionalFormatting>
        <x14:conditionalFormatting xmlns:xm="http://schemas.microsoft.com/office/excel/2006/main">
          <x14:cfRule type="iconSet" priority="15" id="{FB100EE7-2149-4DB2-A317-7A36ED844CC9}">
            <x14:iconSet iconSet="3Symbols2" showValue="0" custom="1">
              <x14:cfvo type="percent">
                <xm:f>0</xm:f>
              </x14:cfvo>
              <x14:cfvo type="num">
                <xm:f>0</xm:f>
              </x14:cfvo>
              <x14:cfvo type="num">
                <xm:f>1</xm:f>
              </x14:cfvo>
              <x14:cfIcon iconSet="3Symbols2" iconId="0"/>
              <x14:cfIcon iconSet="3Symbols2" iconId="0"/>
              <x14:cfIcon iconSet="3Symbols2" iconId="2"/>
            </x14:iconSet>
          </x14:cfRule>
          <xm:sqref>G11:G12</xm:sqref>
        </x14:conditionalFormatting>
        <x14:conditionalFormatting xmlns:xm="http://schemas.microsoft.com/office/excel/2006/main">
          <x14:cfRule type="iconSet" priority="8" id="{0DB9EE3F-35EC-482A-B3EA-AB2849A89D76}">
            <x14:iconSet iconSet="3Symbols2" showValue="0" custom="1">
              <x14:cfvo type="percent">
                <xm:f>0</xm:f>
              </x14:cfvo>
              <x14:cfvo type="num">
                <xm:f>0</xm:f>
              </x14:cfvo>
              <x14:cfvo type="num">
                <xm:f>0.95</xm:f>
              </x14:cfvo>
              <x14:cfIcon iconSet="3Symbols2" iconId="0"/>
              <x14:cfIcon iconSet="3Symbols2" iconId="0"/>
              <x14:cfIcon iconSet="3Symbols2" iconId="2"/>
            </x14:iconSet>
          </x14:cfRule>
          <xm:sqref>G19:G20</xm:sqref>
        </x14:conditionalFormatting>
        <x14:conditionalFormatting xmlns:xm="http://schemas.microsoft.com/office/excel/2006/main">
          <x14:cfRule type="iconSet" priority="11" id="{7ACDD12D-EFA8-4A55-801B-D994B8E45D94}">
            <x14:iconSet iconSet="3Symbols2" showValue="0" custom="1">
              <x14:cfvo type="percent">
                <xm:f>0</xm:f>
              </x14:cfvo>
              <x14:cfvo type="num">
                <xm:f>0.99</xm:f>
              </x14:cfvo>
              <x14:cfvo type="num">
                <xm:f>100</xm:f>
              </x14:cfvo>
              <x14:cfIcon iconSet="3Symbols2" iconId="2"/>
              <x14:cfIcon iconSet="3Symbols2" iconId="0"/>
              <x14:cfIcon iconSet="3Symbols2" iconId="0"/>
            </x14:iconSet>
          </x14:cfRule>
          <xm:sqref>G30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FBBAEE-B74A-4474-862C-322A171EF98C}">
  <sheetPr codeName="Sheet6">
    <tabColor rgb="FFFFC000"/>
  </sheetPr>
  <dimension ref="B3:N7"/>
  <sheetViews>
    <sheetView workbookViewId="0">
      <selection activeCell="F4" sqref="F4:F6"/>
    </sheetView>
  </sheetViews>
  <sheetFormatPr defaultRowHeight="15" x14ac:dyDescent="0.25"/>
  <cols>
    <col min="2" max="3" width="13" bestFit="1" customWidth="1"/>
    <col min="4" max="4" width="18.7109375" bestFit="1" customWidth="1"/>
    <col min="5" max="5" width="21.42578125" bestFit="1" customWidth="1"/>
    <col min="6" max="6" width="18.5703125" bestFit="1" customWidth="1"/>
    <col min="7" max="7" width="19" bestFit="1" customWidth="1"/>
    <col min="8" max="8" width="21.42578125" bestFit="1" customWidth="1"/>
    <col min="9" max="9" width="18.42578125" bestFit="1" customWidth="1"/>
    <col min="10" max="10" width="20" bestFit="1" customWidth="1"/>
    <col min="11" max="11" width="20.28515625" bestFit="1" customWidth="1"/>
    <col min="12" max="12" width="14.7109375" bestFit="1" customWidth="1"/>
  </cols>
  <sheetData>
    <row r="3" spans="2:14" x14ac:dyDescent="0.25">
      <c r="B3" s="9" t="s">
        <v>46</v>
      </c>
      <c r="C3" t="s">
        <v>106</v>
      </c>
      <c r="D3" t="s">
        <v>173</v>
      </c>
      <c r="E3" s="9" t="s">
        <v>56</v>
      </c>
      <c r="F3" s="9" t="s">
        <v>68</v>
      </c>
      <c r="G3" s="9" t="s">
        <v>61</v>
      </c>
      <c r="H3" s="9" t="s">
        <v>422</v>
      </c>
      <c r="I3" s="9" t="s">
        <v>261</v>
      </c>
      <c r="J3" s="9" t="s">
        <v>53</v>
      </c>
      <c r="K3" s="9" t="s">
        <v>238</v>
      </c>
      <c r="L3" s="9" t="s">
        <v>292</v>
      </c>
      <c r="M3" s="9" t="s">
        <v>134</v>
      </c>
      <c r="N3" t="s">
        <v>74</v>
      </c>
    </row>
    <row r="4" spans="2:14" x14ac:dyDescent="0.25">
      <c r="B4" t="s">
        <v>712</v>
      </c>
      <c r="C4" t="s">
        <v>712</v>
      </c>
      <c r="D4" t="s">
        <v>712</v>
      </c>
      <c r="E4" s="6" t="s">
        <v>712</v>
      </c>
      <c r="F4" s="6" t="s">
        <v>712</v>
      </c>
      <c r="G4" s="6" t="s">
        <v>62</v>
      </c>
      <c r="H4" s="6" t="s">
        <v>712</v>
      </c>
      <c r="I4" s="6" t="s">
        <v>712</v>
      </c>
      <c r="J4" s="6" t="s">
        <v>712</v>
      </c>
      <c r="K4" s="6" t="s">
        <v>712</v>
      </c>
      <c r="L4" s="6" t="s">
        <v>712</v>
      </c>
      <c r="M4" s="6" t="s">
        <v>62</v>
      </c>
      <c r="N4" t="s">
        <v>62</v>
      </c>
    </row>
    <row r="5" spans="2:14" x14ac:dyDescent="0.25">
      <c r="B5" t="s">
        <v>713</v>
      </c>
      <c r="C5" t="s">
        <v>713</v>
      </c>
      <c r="D5" t="s">
        <v>713</v>
      </c>
      <c r="E5" s="7" t="s">
        <v>713</v>
      </c>
      <c r="F5" s="7" t="s">
        <v>713</v>
      </c>
      <c r="G5" s="7"/>
      <c r="H5" s="7" t="s">
        <v>713</v>
      </c>
      <c r="I5" s="7" t="s">
        <v>713</v>
      </c>
      <c r="J5" s="7" t="s">
        <v>713</v>
      </c>
      <c r="K5" s="7" t="s">
        <v>713</v>
      </c>
      <c r="L5" s="7" t="s">
        <v>713</v>
      </c>
      <c r="M5" s="7"/>
    </row>
    <row r="6" spans="2:14" x14ac:dyDescent="0.25">
      <c r="B6" t="s">
        <v>714</v>
      </c>
      <c r="C6" t="s">
        <v>714</v>
      </c>
      <c r="D6" t="s">
        <v>714</v>
      </c>
      <c r="E6" s="6" t="s">
        <v>714</v>
      </c>
      <c r="F6" s="6" t="s">
        <v>714</v>
      </c>
      <c r="G6" s="6"/>
      <c r="H6" s="6" t="s">
        <v>714</v>
      </c>
      <c r="I6" s="6" t="s">
        <v>714</v>
      </c>
      <c r="J6" s="6"/>
      <c r="K6" s="6"/>
      <c r="L6" s="6" t="s">
        <v>714</v>
      </c>
      <c r="M6" s="6"/>
    </row>
    <row r="7" spans="2:14" x14ac:dyDescent="0.25">
      <c r="I7" s="8"/>
      <c r="J7" s="8"/>
      <c r="K7" s="8"/>
    </row>
  </sheetData>
  <phoneticPr fontId="2" type="noConversion"/>
  <dataValidations count="1">
    <dataValidation type="list" allowBlank="1" showInputMessage="1" showErrorMessage="1" sqref="G7:G9" xr:uid="{B7BCC60B-ACF0-4779-A8AF-ACC2588E0169}">
      <formula1>INDIRECT(SUBSTITUTE(F7," ",""))</formula1>
    </dataValidation>
  </dataValidation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3fcbf3cb-b373-44a0-966d-dc1ff9089511">
      <Terms xmlns="http://schemas.microsoft.com/office/infopath/2007/PartnerControls"/>
    </lcf76f155ced4ddcb4097134ff3c332f>
    <TaxCatchAll xmlns="50795b52-d884-4f3c-a547-4763e70ede1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482AD089D50DA459DA864D394CCD67F" ma:contentTypeVersion="19" ma:contentTypeDescription="Create a new document." ma:contentTypeScope="" ma:versionID="0601a4f6023a2a87e2959b8289f51376">
  <xsd:schema xmlns:xsd="http://www.w3.org/2001/XMLSchema" xmlns:xs="http://www.w3.org/2001/XMLSchema" xmlns:p="http://schemas.microsoft.com/office/2006/metadata/properties" xmlns:ns2="3fcbf3cb-b373-44a0-966d-dc1ff9089511" xmlns:ns3="50795b52-d884-4f3c-a547-4763e70ede17" targetNamespace="http://schemas.microsoft.com/office/2006/metadata/properties" ma:root="true" ma:fieldsID="ee40c8e1233e846dc409abd0f7286a6a" ns2:_="" ns3:_="">
    <xsd:import namespace="3fcbf3cb-b373-44a0-966d-dc1ff9089511"/>
    <xsd:import namespace="50795b52-d884-4f3c-a547-4763e70ede1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cbf3cb-b373-44a0-966d-dc1ff9089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190a462-2372-47f0-819a-d243c65e015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795b52-d884-4f3c-a547-4763e70ede1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78a1789-2b8f-407c-8f67-a77be30d6ee2}" ma:internalName="TaxCatchAll" ma:showField="CatchAllData" ma:web="50795b52-d884-4f3c-a547-4763e70ede1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21B1FC-26C1-4F9B-8DF8-2FCBA5E774F4}">
  <ds:schemaRefs>
    <ds:schemaRef ds:uri="http://schemas.microsoft.com/sharepoint/v3/contenttype/forms"/>
  </ds:schemaRefs>
</ds:datastoreItem>
</file>

<file path=customXml/itemProps2.xml><?xml version="1.0" encoding="utf-8"?>
<ds:datastoreItem xmlns:ds="http://schemas.openxmlformats.org/officeDocument/2006/customXml" ds:itemID="{532E98BE-07A5-46E7-ACC4-853BA4A44ECB}">
  <ds:schemaRefs>
    <ds:schemaRef ds:uri="http://schemas.microsoft.com/office/2006/documentManagement/types"/>
    <ds:schemaRef ds:uri="3fcbf3cb-b373-44a0-966d-dc1ff9089511"/>
    <ds:schemaRef ds:uri="http://purl.org/dc/elements/1.1/"/>
    <ds:schemaRef ds:uri="http://schemas.microsoft.com/office/infopath/2007/PartnerControls"/>
    <ds:schemaRef ds:uri="http://schemas.openxmlformats.org/package/2006/metadata/core-properties"/>
    <ds:schemaRef ds:uri="50795b52-d884-4f3c-a547-4763e70ede17"/>
    <ds:schemaRef ds:uri="http://schemas.microsoft.com/office/2006/metadata/properties"/>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4F05F2E6-D27D-4575-8BF0-DBD7CC6B4B1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17</vt:i4>
      </vt:variant>
    </vt:vector>
  </HeadingPairs>
  <TitlesOfParts>
    <vt:vector size="22" baseType="lpstr">
      <vt:lpstr>Cover</vt:lpstr>
      <vt:lpstr>Introduction</vt:lpstr>
      <vt:lpstr>IFA v5.4-1-GFS to IFA v6 GFS</vt:lpstr>
      <vt:lpstr>Summary</vt:lpstr>
      <vt:lpstr>Lists</vt:lpstr>
      <vt:lpstr>Levels</vt:lpstr>
      <vt:lpstr>MajorMust</vt:lpstr>
      <vt:lpstr>MajorMustMerged</vt:lpstr>
      <vt:lpstr>MajorMustNew</vt:lpstr>
      <vt:lpstr>MajorMustNoNA</vt:lpstr>
      <vt:lpstr>Merged</vt:lpstr>
      <vt:lpstr>MinorMust</vt:lpstr>
      <vt:lpstr>MinorMustMerged</vt:lpstr>
      <vt:lpstr>MinorMustNew</vt:lpstr>
      <vt:lpstr>MinorMustNoNA</vt:lpstr>
      <vt:lpstr>NoEquivalent</vt:lpstr>
      <vt:lpstr>'IFA v5.4-1-GFS to IFA v6 GFS'!Print_Area</vt:lpstr>
      <vt:lpstr>Summary!Print_Area</vt:lpstr>
      <vt:lpstr>'IFA v5.4-1-GFS to IFA v6 GFS'!Print_Titles</vt:lpstr>
      <vt:lpstr>Recom.</vt:lpstr>
      <vt:lpstr>Recom.New</vt:lpstr>
      <vt:lpstr>Removed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Brian;Restrepo@globalgap.org</dc:creator>
  <cp:keywords/>
  <dc:description/>
  <cp:lastModifiedBy>Antonio Restrepo</cp:lastModifiedBy>
  <cp:revision/>
  <cp:lastPrinted>2023-08-14T02:16:04Z</cp:lastPrinted>
  <dcterms:created xsi:type="dcterms:W3CDTF">2022-07-12T07:57:08Z</dcterms:created>
  <dcterms:modified xsi:type="dcterms:W3CDTF">2023-12-20T05:20:23Z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0x0101005482AD089D50DA459DA864D394CCD67F</vt:lpwstr>
  </property>
  <property fmtid="{D5CDD505-2E9C-101B-9397-08002B2CF9AE}" pid="3" name="MediaServiceImageTags">
    <vt:lpwstr/>
  </property>
</Properties>
</file>